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3715" windowHeight="9270"/>
  </bookViews>
  <sheets>
    <sheet name="2015" sheetId="1" r:id="rId1"/>
    <sheet name="2016" sheetId="2" r:id="rId2"/>
    <sheet name="2017" sheetId="3" r:id="rId3"/>
  </sheets>
  <calcPr calcId="145621"/>
</workbook>
</file>

<file path=xl/calcChain.xml><?xml version="1.0" encoding="utf-8"?>
<calcChain xmlns="http://schemas.openxmlformats.org/spreadsheetml/2006/main">
  <c r="E14" i="3" l="1"/>
  <c r="D14" i="3"/>
  <c r="C14" i="3"/>
  <c r="B14" i="3"/>
  <c r="F6" i="3"/>
  <c r="F7" i="3"/>
  <c r="F8" i="3"/>
  <c r="F9" i="3"/>
  <c r="F10" i="3"/>
  <c r="F11" i="3"/>
  <c r="F12" i="3"/>
  <c r="F5" i="3"/>
  <c r="F14" i="3" s="1"/>
  <c r="C76" i="3"/>
  <c r="E63" i="3"/>
  <c r="E76" i="3" s="1"/>
  <c r="D63" i="3"/>
  <c r="D76" i="3" s="1"/>
  <c r="C63" i="3"/>
  <c r="B63" i="3"/>
  <c r="B76" i="3" s="1"/>
  <c r="F71" i="3"/>
  <c r="E71" i="3"/>
  <c r="D71" i="3"/>
  <c r="C71" i="3"/>
  <c r="B71" i="3"/>
  <c r="F66" i="3"/>
  <c r="F70" i="3"/>
  <c r="F69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63" i="3" s="1"/>
  <c r="F76" i="3" s="1"/>
  <c r="E70" i="2"/>
  <c r="D70" i="2"/>
  <c r="C70" i="2"/>
  <c r="B70" i="2"/>
  <c r="E60" i="2"/>
  <c r="E72" i="2" s="1"/>
  <c r="D60" i="2"/>
  <c r="D72" i="2" s="1"/>
  <c r="C60" i="2"/>
  <c r="C72" i="2" s="1"/>
  <c r="C74" i="2" s="1"/>
  <c r="B60" i="2"/>
  <c r="B72" i="2" s="1"/>
  <c r="F14" i="2"/>
  <c r="E14" i="2"/>
  <c r="D14" i="2"/>
  <c r="C14" i="2"/>
  <c r="B14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68" i="2"/>
  <c r="F33" i="2"/>
  <c r="F32" i="2"/>
  <c r="F31" i="2"/>
  <c r="F30" i="2"/>
  <c r="F29" i="2"/>
  <c r="F28" i="2"/>
  <c r="F27" i="2"/>
  <c r="F26" i="2"/>
  <c r="F25" i="2"/>
  <c r="F24" i="2"/>
  <c r="F23" i="2"/>
  <c r="F69" i="2"/>
  <c r="F22" i="2"/>
  <c r="F21" i="2"/>
  <c r="F20" i="2"/>
  <c r="F19" i="2"/>
  <c r="E74" i="2" l="1"/>
  <c r="F70" i="2"/>
  <c r="B74" i="2"/>
  <c r="D74" i="2"/>
  <c r="E78" i="3"/>
  <c r="F78" i="3"/>
  <c r="B78" i="3"/>
  <c r="C78" i="3"/>
  <c r="D78" i="3"/>
  <c r="F60" i="2"/>
  <c r="F72" i="2" s="1"/>
  <c r="F74" i="2" s="1"/>
  <c r="F73" i="1" l="1"/>
  <c r="E70" i="1"/>
  <c r="D70" i="1"/>
  <c r="C70" i="1"/>
  <c r="B70" i="1"/>
  <c r="F69" i="1"/>
  <c r="F70" i="1" s="1"/>
  <c r="F68" i="1"/>
  <c r="E63" i="1"/>
  <c r="D63" i="1"/>
  <c r="C63" i="1"/>
  <c r="B63" i="1"/>
  <c r="F62" i="1"/>
  <c r="F61" i="1"/>
  <c r="F60" i="1"/>
  <c r="F59" i="1"/>
  <c r="F58" i="1"/>
  <c r="F57" i="1"/>
  <c r="F56" i="1"/>
  <c r="F55" i="1"/>
  <c r="F54" i="1"/>
  <c r="F53" i="1"/>
  <c r="E49" i="1"/>
  <c r="E75" i="1" s="1"/>
  <c r="D49" i="1"/>
  <c r="C49" i="1"/>
  <c r="B49" i="1"/>
  <c r="B75" i="1" s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C13" i="1"/>
  <c r="B13" i="1"/>
  <c r="F12" i="1"/>
  <c r="E13" i="1"/>
  <c r="D13" i="1"/>
  <c r="F10" i="1"/>
  <c r="F9" i="1"/>
  <c r="F8" i="1"/>
  <c r="F7" i="1"/>
  <c r="F6" i="1"/>
  <c r="D77" i="1" l="1"/>
  <c r="E77" i="1"/>
  <c r="F63" i="1"/>
  <c r="F11" i="1"/>
  <c r="F13" i="1" s="1"/>
  <c r="C75" i="1"/>
  <c r="F49" i="1"/>
  <c r="D75" i="1"/>
  <c r="B77" i="1"/>
  <c r="C77" i="1"/>
  <c r="F75" i="1" l="1"/>
  <c r="F77" i="1" s="1"/>
</calcChain>
</file>

<file path=xl/sharedStrings.xml><?xml version="1.0" encoding="utf-8"?>
<sst xmlns="http://schemas.openxmlformats.org/spreadsheetml/2006/main" count="219" uniqueCount="131">
  <si>
    <t>INGRESOS</t>
  </si>
  <si>
    <t>DONATIVOS EN EFECTIVO</t>
  </si>
  <si>
    <t>DONATIVOS EN ESPECIE</t>
  </si>
  <si>
    <t>DONATIVOS EXTRANJEROS</t>
  </si>
  <si>
    <t>SUBSIDIOS DE GOBIERNO</t>
  </si>
  <si>
    <t>VENTA DE ACTIVO FIJO</t>
  </si>
  <si>
    <t>PRODUCTOS FINANCIEROS Y OTROS</t>
  </si>
  <si>
    <t>TOTAL DE INGRESOS</t>
  </si>
  <si>
    <t>SUELDOS Y SALARIOS</t>
  </si>
  <si>
    <t>CUOTAS IMSS</t>
  </si>
  <si>
    <t>ALIMENTOS</t>
  </si>
  <si>
    <t>HONORARIOS PROFESIONALES</t>
  </si>
  <si>
    <t>MANTENIMIENTOS Y CONSERVACIONES DE MOB Y EPO</t>
  </si>
  <si>
    <t>ROPA Y CALZADO Y UNIFORMES ESCOLARES</t>
  </si>
  <si>
    <t>GASTOS ESPECIFICADOS POR FUNDACION QUIERA</t>
  </si>
  <si>
    <t>COMBUSTIBLES Y LUB</t>
  </si>
  <si>
    <t>PAPELERIA Y ARTICULOS DE OFICINA</t>
  </si>
  <si>
    <t>AGUA POTABLE</t>
  </si>
  <si>
    <t>TELEFONO E INTERNET</t>
  </si>
  <si>
    <t>HONORARIOS ASIMILADOS</t>
  </si>
  <si>
    <t>ENERGIA ELECTRICA</t>
  </si>
  <si>
    <t>ASESORIAS Y CAPACITACION</t>
  </si>
  <si>
    <t>SERVICIOS DE RH</t>
  </si>
  <si>
    <t>GASTOS DE VIAJE</t>
  </si>
  <si>
    <t xml:space="preserve">SERVICIOS MEDICOS DE TERAPIAS </t>
  </si>
  <si>
    <t>SERVICIOS DE RECOLECCION DE BASURA</t>
  </si>
  <si>
    <t>SEGUROS Y FIANZAS</t>
  </si>
  <si>
    <t>GASTOS FUNERARIOS</t>
  </si>
  <si>
    <t>SERVICIOS DE AUDITORIA</t>
  </si>
  <si>
    <t>PUBLICIDAD Y PROPAGANDA</t>
  </si>
  <si>
    <t>RENTA DE PROGRAMAS ADMINISTRATIVOS</t>
  </si>
  <si>
    <t>MEDICINAS Y MEDICAMENTOS</t>
  </si>
  <si>
    <t>PREDIALES</t>
  </si>
  <si>
    <t>LIMPIEZA</t>
  </si>
  <si>
    <t>IMPUESTOS Y DERECHOS</t>
  </si>
  <si>
    <t>DONATIVOS Y AYUDAS</t>
  </si>
  <si>
    <t>RECARGOS</t>
  </si>
  <si>
    <t>2% IMPUESTO S/N</t>
  </si>
  <si>
    <t>REGALOS Y OBSEQUIOS</t>
  </si>
  <si>
    <t>EQUIPO DE FOTOGRAFIA Y ACCESORIOS</t>
  </si>
  <si>
    <t>CUOTAS DE RECUPERACION</t>
  </si>
  <si>
    <t>MATERIALES</t>
  </si>
  <si>
    <t>DONATIVOS OTORGADOS EN ESPECIE</t>
  </si>
  <si>
    <t>ARTICULOS DE LIMPIEZA</t>
  </si>
  <si>
    <t>REFACCIONES</t>
  </si>
  <si>
    <t>ROPA Y CALZADO</t>
  </si>
  <si>
    <t>PASEOS Y DIVERSIONES</t>
  </si>
  <si>
    <t>EVENTOS Y EXPOSICIONES</t>
  </si>
  <si>
    <t xml:space="preserve">SOFTWARE </t>
  </si>
  <si>
    <t>IVA Y COMISIONES</t>
  </si>
  <si>
    <t>IVA DE GASTOS PAGADO DE ADMINISTRACION</t>
  </si>
  <si>
    <t>COMISIONES Y SITUACIONES BANCARIAS</t>
  </si>
  <si>
    <t>DEPRECIACIONES</t>
  </si>
  <si>
    <t>TOTAL DE EGRESOS</t>
  </si>
  <si>
    <t>DIFERENCIA DE INGRESOS-EGRESOS</t>
  </si>
  <si>
    <t>ALBERGUE INFANTIL LOS PINOS, A.C.</t>
  </si>
  <si>
    <t>Primer</t>
  </si>
  <si>
    <t>Segundo</t>
  </si>
  <si>
    <t>Tercer</t>
  </si>
  <si>
    <t>Cuarto</t>
  </si>
  <si>
    <t>Anual</t>
  </si>
  <si>
    <t>Trimestre</t>
  </si>
  <si>
    <t xml:space="preserve">EGRESOS </t>
  </si>
  <si>
    <t>APLICACION DE DONATIVOS EN ESPECIE</t>
  </si>
  <si>
    <t>SUMA</t>
  </si>
  <si>
    <t>SUMA DONATIVOS EN ESPECIE</t>
  </si>
  <si>
    <t>SUMA GASTOS DE OPERACIÓN</t>
  </si>
  <si>
    <t xml:space="preserve"> SUELDOS Y SALARIOS</t>
  </si>
  <si>
    <t xml:space="preserve"> COSTO DE VENTA</t>
  </si>
  <si>
    <t>CUOTAS IMSS E INFONAVIT</t>
  </si>
  <si>
    <t xml:space="preserve"> DEPRECIACION DE EDIFICIOS</t>
  </si>
  <si>
    <t xml:space="preserve"> IVA DE GASTOS</t>
  </si>
  <si>
    <t xml:space="preserve"> MANTENIMIENTOS Y CONSERVACION DE CASA</t>
  </si>
  <si>
    <t xml:space="preserve"> DEPRECIACION DE MOB Y EPO DE OFICINA</t>
  </si>
  <si>
    <t xml:space="preserve"> HONORARIOS PROFESIONALES</t>
  </si>
  <si>
    <t xml:space="preserve"> ADMINISTRACION DE RH</t>
  </si>
  <si>
    <t xml:space="preserve"> GASTOS ESPECIFICADOS POR FUNDACION QUIERA</t>
  </si>
  <si>
    <t xml:space="preserve"> TELEFONO </t>
  </si>
  <si>
    <t xml:space="preserve"> COMBUSTIBLES Y LUB</t>
  </si>
  <si>
    <t xml:space="preserve"> PUBLICIDAD Y PROPAGANDA</t>
  </si>
  <si>
    <t xml:space="preserve"> CAPACITACIONES</t>
  </si>
  <si>
    <t xml:space="preserve"> ENERGIA ELECTRICA</t>
  </si>
  <si>
    <t xml:space="preserve"> AGUA POTABLE</t>
  </si>
  <si>
    <t xml:space="preserve"> COMISIONES Y SITUACIONES BANCARIAS</t>
  </si>
  <si>
    <t xml:space="preserve"> MANTENIMIENTOS Y CONSERVACION DE VEHICULOS</t>
  </si>
  <si>
    <t xml:space="preserve"> GAS (DOMESTICO)</t>
  </si>
  <si>
    <t xml:space="preserve"> ASESORIAS EN SISTEMAS</t>
  </si>
  <si>
    <t xml:space="preserve"> SERVICIOS DE RECOLECCION DE BASURA</t>
  </si>
  <si>
    <t xml:space="preserve"> MANTENIMIENTOS Y CONSERVACIONES DE MOB Y EPO</t>
  </si>
  <si>
    <t xml:space="preserve"> MANTENIMIENTOS Y CONSERVACION EQUIPO COMPUTO</t>
  </si>
  <si>
    <t xml:space="preserve"> SEGUROS Y FIANZAS</t>
  </si>
  <si>
    <t xml:space="preserve"> CUOTAS DE RECUPERACION</t>
  </si>
  <si>
    <t xml:space="preserve"> SERVICIOS DE AUDITORIA</t>
  </si>
  <si>
    <t xml:space="preserve"> PREDIALES</t>
  </si>
  <si>
    <t xml:space="preserve"> DONATIVOS Y AYUDAS</t>
  </si>
  <si>
    <t xml:space="preserve"> PAPELERIA Y ARTICULOS DE OFICINA</t>
  </si>
  <si>
    <t xml:space="preserve"> IMPUESTOS Y DERECHOS</t>
  </si>
  <si>
    <t xml:space="preserve"> COSTO POR VENTA DE ACTIVO FIJO</t>
  </si>
  <si>
    <t xml:space="preserve"> RENTA DE PROGRAMAS ADMINISTRATIVOS</t>
  </si>
  <si>
    <t xml:space="preserve"> LIMPIEZA Y MANTENIMIENTO </t>
  </si>
  <si>
    <t xml:space="preserve"> REGALOS Y OBSEQUIOS</t>
  </si>
  <si>
    <t xml:space="preserve"> RECARGOS</t>
  </si>
  <si>
    <t xml:space="preserve"> GASTOS VARIOS</t>
  </si>
  <si>
    <t xml:space="preserve"> MENSAJERIA Y ENVIOS</t>
  </si>
  <si>
    <t xml:space="preserve"> AGUA PURIFICADA</t>
  </si>
  <si>
    <t xml:space="preserve"> ACTIVO MENOR EN ESPECIE</t>
  </si>
  <si>
    <t xml:space="preserve"> SERVICIOS MEDICOS DE TERAPIAS </t>
  </si>
  <si>
    <t xml:space="preserve"> ROPA Y CALZADO Y UNIFORMES ESCOLARES</t>
  </si>
  <si>
    <t xml:space="preserve"> MEDICINAS Y CONSULTAS</t>
  </si>
  <si>
    <t xml:space="preserve"> ESTACIONAMIENTOS</t>
  </si>
  <si>
    <t xml:space="preserve"> PERDIDA POR BAJA DE ACTIVO</t>
  </si>
  <si>
    <t>SUBSIDIOS Y CONVOCATORIAS</t>
  </si>
  <si>
    <t>INGRESOS VARIOS</t>
  </si>
  <si>
    <t>INTERESES A FAVOR BANCARIOS NACIONAL</t>
  </si>
  <si>
    <t>COMISIONES E IVA</t>
  </si>
  <si>
    <t xml:space="preserve"> CUOTAS IMSS</t>
  </si>
  <si>
    <t xml:space="preserve"> APORTACIONES SAR</t>
  </si>
  <si>
    <t xml:space="preserve"> APORTACIONES AL INFONAVIT</t>
  </si>
  <si>
    <t xml:space="preserve"> SERVICIOS DE LIMPIEZA</t>
  </si>
  <si>
    <t xml:space="preserve"> SERVICIOS DE FUMIGACION</t>
  </si>
  <si>
    <t xml:space="preserve"> ACTIVOS MENORES</t>
  </si>
  <si>
    <t xml:space="preserve"> PAPELERIA IMPRESA</t>
  </si>
  <si>
    <t xml:space="preserve"> COLEGIATURA</t>
  </si>
  <si>
    <t>GASTOS VARIOS</t>
  </si>
  <si>
    <t xml:space="preserve"> ART VARIOS DE COCINA</t>
  </si>
  <si>
    <t xml:space="preserve"> ASESORIAS LEGALES</t>
  </si>
  <si>
    <t xml:space="preserve"> HONORARIOS A PERSONAS MORALES</t>
  </si>
  <si>
    <t xml:space="preserve"> MATERIAL DE EMPAQUE DE ALIMENTOS</t>
  </si>
  <si>
    <t>SUMA DE COMISIONES E IVA</t>
  </si>
  <si>
    <t>TOTAL DE GASTOS DE OPERACIÓN</t>
  </si>
  <si>
    <t xml:space="preserve"> VIATIVOS Y GASTOS DE VIAJE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</si>
</sst>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8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3" fillId="0" borderId="0" xfId="0" applyFont="1" applyFill="1"/>
    <xf numFmtId="44" fontId="2" fillId="2" borderId="4" xfId="1" applyFont="1" applyFill="1" applyBorder="1"/>
    <xf numFmtId="44" fontId="2" fillId="2" borderId="5" xfId="1" applyFont="1" applyFill="1" applyBorder="1"/>
    <xf numFmtId="44" fontId="2" fillId="3" borderId="6" xfId="1" applyFont="1" applyFill="1" applyBorder="1"/>
    <xf numFmtId="44" fontId="2" fillId="2" borderId="1" xfId="1" applyFont="1" applyFill="1" applyBorder="1"/>
    <xf numFmtId="44" fontId="2" fillId="3" borderId="1" xfId="1" applyFont="1" applyFill="1" applyBorder="1"/>
    <xf numFmtId="44" fontId="2" fillId="2" borderId="7" xfId="1" applyFont="1" applyFill="1" applyBorder="1"/>
    <xf numFmtId="44" fontId="2" fillId="3" borderId="7" xfId="1" applyFont="1" applyFill="1" applyBorder="1"/>
    <xf numFmtId="0" fontId="2" fillId="2" borderId="7" xfId="0" applyFont="1" applyFill="1" applyBorder="1" applyAlignment="1">
      <alignment horizontal="left"/>
    </xf>
    <xf numFmtId="44" fontId="2" fillId="2" borderId="15" xfId="1" applyFont="1" applyFill="1" applyBorder="1"/>
    <xf numFmtId="44" fontId="2" fillId="2" borderId="16" xfId="1" applyFont="1" applyFill="1" applyBorder="1"/>
    <xf numFmtId="44" fontId="2" fillId="3" borderId="17" xfId="1" applyFont="1" applyFill="1" applyBorder="1"/>
    <xf numFmtId="0" fontId="2" fillId="2" borderId="18" xfId="0" applyFont="1" applyFill="1" applyBorder="1" applyAlignment="1">
      <alignment horizontal="left"/>
    </xf>
    <xf numFmtId="4" fontId="6" fillId="5" borderId="20" xfId="0" applyNumberFormat="1" applyFont="1" applyFill="1" applyBorder="1" applyAlignment="1">
      <alignment horizontal="center" wrapText="1"/>
    </xf>
    <xf numFmtId="4" fontId="6" fillId="5" borderId="21" xfId="0" applyNumberFormat="1" applyFont="1" applyFill="1" applyBorder="1" applyAlignment="1">
      <alignment horizontal="center" wrapText="1"/>
    </xf>
    <xf numFmtId="0" fontId="0" fillId="0" borderId="0" xfId="0" applyFill="1"/>
    <xf numFmtId="4" fontId="6" fillId="5" borderId="22" xfId="0" applyNumberFormat="1" applyFont="1" applyFill="1" applyBorder="1" applyAlignment="1">
      <alignment horizontal="center" vertical="top" wrapText="1"/>
    </xf>
    <xf numFmtId="4" fontId="6" fillId="5" borderId="23" xfId="0" applyNumberFormat="1" applyFont="1" applyFill="1" applyBorder="1" applyAlignment="1">
      <alignment horizontal="center" vertical="top" wrapText="1"/>
    </xf>
    <xf numFmtId="3" fontId="0" fillId="0" borderId="0" xfId="0" applyNumberFormat="1" applyFill="1"/>
    <xf numFmtId="0" fontId="5" fillId="5" borderId="22" xfId="0" applyFont="1" applyFill="1" applyBorder="1" applyAlignment="1">
      <alignment horizontal="center" vertical="top" wrapText="1"/>
    </xf>
    <xf numFmtId="3" fontId="6" fillId="5" borderId="22" xfId="0" applyNumberFormat="1" applyFont="1" applyFill="1" applyBorder="1" applyAlignment="1">
      <alignment horizontal="center" vertical="center" wrapText="1"/>
    </xf>
    <xf numFmtId="3" fontId="6" fillId="5" borderId="23" xfId="0" applyNumberFormat="1" applyFont="1" applyFill="1" applyBorder="1" applyAlignment="1">
      <alignment horizontal="center" vertical="center" wrapText="1"/>
    </xf>
    <xf numFmtId="3" fontId="6" fillId="5" borderId="24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center" vertical="center" wrapText="1"/>
    </xf>
    <xf numFmtId="3" fontId="6" fillId="5" borderId="28" xfId="0" applyNumberFormat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left"/>
    </xf>
    <xf numFmtId="44" fontId="7" fillId="2" borderId="12" xfId="1" applyFont="1" applyFill="1" applyBorder="1"/>
    <xf numFmtId="44" fontId="7" fillId="2" borderId="7" xfId="1" applyFont="1" applyFill="1" applyBorder="1"/>
    <xf numFmtId="44" fontId="7" fillId="3" borderId="7" xfId="1" applyFont="1" applyFill="1" applyBorder="1"/>
    <xf numFmtId="0" fontId="7" fillId="2" borderId="7" xfId="0" applyFont="1" applyFill="1" applyBorder="1" applyAlignment="1">
      <alignment horizontal="left"/>
    </xf>
    <xf numFmtId="44" fontId="7" fillId="2" borderId="9" xfId="1" applyFont="1" applyFill="1" applyBorder="1"/>
    <xf numFmtId="44" fontId="7" fillId="3" borderId="9" xfId="1" applyFont="1" applyFill="1" applyBorder="1"/>
    <xf numFmtId="44" fontId="7" fillId="2" borderId="13" xfId="1" applyFont="1" applyFill="1" applyBorder="1"/>
    <xf numFmtId="44" fontId="7" fillId="2" borderId="1" xfId="1" applyFont="1" applyFill="1" applyBorder="1"/>
    <xf numFmtId="44" fontId="7" fillId="3" borderId="1" xfId="1" applyFont="1" applyFill="1" applyBorder="1"/>
    <xf numFmtId="0" fontId="7" fillId="4" borderId="4" xfId="0" applyFont="1" applyFill="1" applyBorder="1" applyAlignment="1">
      <alignment horizontal="left"/>
    </xf>
    <xf numFmtId="44" fontId="7" fillId="4" borderId="5" xfId="1" applyFont="1" applyFill="1" applyBorder="1"/>
    <xf numFmtId="44" fontId="7" fillId="4" borderId="6" xfId="1" applyFont="1" applyFill="1" applyBorder="1"/>
    <xf numFmtId="0" fontId="7" fillId="2" borderId="7" xfId="0" applyFont="1" applyFill="1" applyBorder="1"/>
    <xf numFmtId="0" fontId="7" fillId="2" borderId="1" xfId="0" applyFont="1" applyFill="1" applyBorder="1"/>
    <xf numFmtId="44" fontId="7" fillId="2" borderId="2" xfId="1" applyFont="1" applyFill="1" applyBorder="1"/>
    <xf numFmtId="44" fontId="7" fillId="3" borderId="2" xfId="1" applyFont="1" applyFill="1" applyBorder="1"/>
    <xf numFmtId="0" fontId="7" fillId="2" borderId="1" xfId="0" applyFont="1" applyFill="1" applyBorder="1" applyAlignment="1">
      <alignment horizontal="left"/>
    </xf>
    <xf numFmtId="44" fontId="8" fillId="2" borderId="1" xfId="1" applyFont="1" applyFill="1" applyBorder="1"/>
    <xf numFmtId="0" fontId="2" fillId="2" borderId="1" xfId="0" applyFont="1" applyFill="1" applyBorder="1" applyAlignment="1">
      <alignment horizontal="left"/>
    </xf>
    <xf numFmtId="3" fontId="6" fillId="5" borderId="1" xfId="0" applyNumberFormat="1" applyFont="1" applyFill="1" applyBorder="1" applyAlignment="1">
      <alignment horizontal="right" vertical="center" wrapText="1"/>
    </xf>
    <xf numFmtId="3" fontId="6" fillId="5" borderId="25" xfId="0" applyNumberFormat="1" applyFont="1" applyFill="1" applyBorder="1" applyAlignment="1">
      <alignment horizontal="right" vertical="center" wrapText="1"/>
    </xf>
    <xf numFmtId="3" fontId="6" fillId="5" borderId="26" xfId="0" applyNumberFormat="1" applyFont="1" applyFill="1" applyBorder="1" applyAlignment="1">
      <alignment horizontal="right" vertical="center" wrapText="1"/>
    </xf>
    <xf numFmtId="3" fontId="6" fillId="5" borderId="27" xfId="0" applyNumberFormat="1" applyFont="1" applyFill="1" applyBorder="1" applyAlignment="1">
      <alignment horizontal="right" vertical="center" wrapText="1"/>
    </xf>
    <xf numFmtId="0" fontId="2" fillId="2" borderId="7" xfId="0" applyFont="1" applyFill="1" applyBorder="1"/>
    <xf numFmtId="44" fontId="7" fillId="3" borderId="1" xfId="0" applyNumberFormat="1" applyFont="1" applyFill="1" applyBorder="1"/>
    <xf numFmtId="0" fontId="7" fillId="2" borderId="2" xfId="0" applyFont="1" applyFill="1" applyBorder="1"/>
    <xf numFmtId="44" fontId="7" fillId="3" borderId="2" xfId="0" applyNumberFormat="1" applyFont="1" applyFill="1" applyBorder="1"/>
    <xf numFmtId="0" fontId="7" fillId="2" borderId="9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44" fontId="2" fillId="0" borderId="0" xfId="1" applyFont="1"/>
    <xf numFmtId="0" fontId="2" fillId="2" borderId="10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44" fontId="9" fillId="2" borderId="15" xfId="1" applyFont="1" applyFill="1" applyBorder="1"/>
    <xf numFmtId="0" fontId="9" fillId="0" borderId="0" xfId="0" applyFont="1"/>
    <xf numFmtId="4" fontId="10" fillId="5" borderId="20" xfId="0" applyNumberFormat="1" applyFont="1" applyFill="1" applyBorder="1" applyAlignment="1">
      <alignment horizontal="center" wrapText="1"/>
    </xf>
    <xf numFmtId="4" fontId="10" fillId="5" borderId="21" xfId="0" applyNumberFormat="1" applyFont="1" applyFill="1" applyBorder="1" applyAlignment="1">
      <alignment horizontal="center" wrapText="1"/>
    </xf>
    <xf numFmtId="4" fontId="10" fillId="5" borderId="22" xfId="0" applyNumberFormat="1" applyFont="1" applyFill="1" applyBorder="1" applyAlignment="1">
      <alignment horizontal="center" vertical="top" wrapText="1"/>
    </xf>
    <xf numFmtId="4" fontId="10" fillId="5" borderId="23" xfId="0" applyNumberFormat="1" applyFont="1" applyFill="1" applyBorder="1" applyAlignment="1">
      <alignment horizontal="center" vertical="top" wrapText="1"/>
    </xf>
    <xf numFmtId="0" fontId="9" fillId="2" borderId="0" xfId="0" applyFont="1" applyFill="1"/>
    <xf numFmtId="0" fontId="9" fillId="6" borderId="0" xfId="0" applyFont="1" applyFill="1"/>
    <xf numFmtId="44" fontId="9" fillId="2" borderId="0" xfId="1" applyFont="1" applyFill="1"/>
    <xf numFmtId="44" fontId="9" fillId="6" borderId="0" xfId="1" applyFont="1" applyFill="1"/>
    <xf numFmtId="0" fontId="9" fillId="2" borderId="3" xfId="0" applyFont="1" applyFill="1" applyBorder="1" applyAlignment="1">
      <alignment horizontal="left"/>
    </xf>
    <xf numFmtId="44" fontId="9" fillId="2" borderId="4" xfId="1" applyFont="1" applyFill="1" applyBorder="1"/>
    <xf numFmtId="44" fontId="9" fillId="6" borderId="4" xfId="1" applyFont="1" applyFill="1" applyBorder="1"/>
    <xf numFmtId="0" fontId="10" fillId="5" borderId="22" xfId="0" applyFont="1" applyFill="1" applyBorder="1" applyAlignment="1">
      <alignment horizontal="center" vertical="top" wrapText="1"/>
    </xf>
    <xf numFmtId="3" fontId="10" fillId="5" borderId="22" xfId="0" applyNumberFormat="1" applyFont="1" applyFill="1" applyBorder="1" applyAlignment="1">
      <alignment horizontal="center" vertical="center" wrapText="1"/>
    </xf>
    <xf numFmtId="3" fontId="10" fillId="5" borderId="23" xfId="0" applyNumberFormat="1" applyFont="1" applyFill="1" applyBorder="1" applyAlignment="1">
      <alignment horizontal="center" vertical="center" wrapText="1"/>
    </xf>
    <xf numFmtId="3" fontId="10" fillId="6" borderId="24" xfId="0" applyNumberFormat="1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left"/>
    </xf>
    <xf numFmtId="44" fontId="9" fillId="6" borderId="15" xfId="1" applyFont="1" applyFill="1" applyBorder="1"/>
    <xf numFmtId="44" fontId="9" fillId="2" borderId="0" xfId="1" applyFont="1" applyFill="1" applyAlignment="1">
      <alignment horizontal="center"/>
    </xf>
    <xf numFmtId="44" fontId="9" fillId="0" borderId="0" xfId="1" applyFont="1"/>
    <xf numFmtId="44" fontId="9" fillId="2" borderId="0" xfId="0" applyNumberFormat="1" applyFont="1" applyFill="1"/>
    <xf numFmtId="44" fontId="9" fillId="6" borderId="0" xfId="0" applyNumberFormat="1" applyFont="1" applyFill="1"/>
    <xf numFmtId="0" fontId="11" fillId="2" borderId="10" xfId="0" applyFont="1" applyFill="1" applyBorder="1" applyAlignment="1">
      <alignment horizontal="left"/>
    </xf>
    <xf numFmtId="0" fontId="11" fillId="2" borderId="29" xfId="0" applyFont="1" applyFill="1" applyBorder="1" applyAlignment="1">
      <alignment horizontal="left"/>
    </xf>
    <xf numFmtId="0" fontId="9" fillId="2" borderId="30" xfId="0" applyFont="1" applyFill="1" applyBorder="1"/>
    <xf numFmtId="0" fontId="9" fillId="6" borderId="31" xfId="0" applyFont="1" applyFill="1" applyBorder="1"/>
    <xf numFmtId="0" fontId="11" fillId="2" borderId="4" xfId="0" applyFont="1" applyFill="1" applyBorder="1" applyAlignment="1">
      <alignment horizontal="left"/>
    </xf>
    <xf numFmtId="44" fontId="9" fillId="2" borderId="32" xfId="0" applyNumberFormat="1" applyFont="1" applyFill="1" applyBorder="1"/>
    <xf numFmtId="44" fontId="9" fillId="6" borderId="33" xfId="0" applyNumberFormat="1" applyFont="1" applyFill="1" applyBorder="1"/>
    <xf numFmtId="0" fontId="13" fillId="2" borderId="0" xfId="0" applyFont="1" applyFill="1"/>
    <xf numFmtId="44" fontId="13" fillId="2" borderId="0" xfId="1" applyFont="1" applyFill="1"/>
    <xf numFmtId="44" fontId="14" fillId="6" borderId="0" xfId="0" applyNumberFormat="1" applyFont="1" applyFill="1"/>
    <xf numFmtId="0" fontId="12" fillId="2" borderId="0" xfId="0" applyFont="1" applyFill="1"/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5" fillId="5" borderId="20" xfId="0" applyNumberFormat="1" applyFont="1" applyFill="1" applyBorder="1" applyAlignment="1">
      <alignment horizontal="center" vertical="center" wrapText="1"/>
    </xf>
    <xf numFmtId="4" fontId="5" fillId="5" borderId="22" xfId="0" applyNumberFormat="1" applyFont="1" applyFill="1" applyBorder="1" applyAlignment="1">
      <alignment horizontal="center" vertical="center" wrapText="1"/>
    </xf>
    <xf numFmtId="4" fontId="5" fillId="5" borderId="11" xfId="0" applyNumberFormat="1" applyFont="1" applyFill="1" applyBorder="1" applyAlignment="1">
      <alignment horizontal="center" vertical="center" wrapText="1"/>
    </xf>
    <xf numFmtId="4" fontId="5" fillId="5" borderId="24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10" fillId="5" borderId="20" xfId="0" applyNumberFormat="1" applyFont="1" applyFill="1" applyBorder="1" applyAlignment="1">
      <alignment horizontal="center" vertical="center" wrapText="1"/>
    </xf>
    <xf numFmtId="4" fontId="10" fillId="5" borderId="22" xfId="0" applyNumberFormat="1" applyFont="1" applyFill="1" applyBorder="1" applyAlignment="1">
      <alignment horizontal="center" vertical="center" wrapText="1"/>
    </xf>
    <xf numFmtId="4" fontId="10" fillId="5" borderId="11" xfId="0" applyNumberFormat="1" applyFont="1" applyFill="1" applyBorder="1" applyAlignment="1">
      <alignment horizontal="center" vertical="center" wrapText="1"/>
    </xf>
    <xf numFmtId="4" fontId="10" fillId="5" borderId="24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tabSelected="1" topLeftCell="A34" workbookViewId="0">
      <selection activeCell="B79" sqref="B79"/>
    </sheetView>
  </sheetViews>
  <sheetFormatPr baseColWidth="10" defaultRowHeight="16.5" x14ac:dyDescent="0.3"/>
  <cols>
    <col min="1" max="1" width="44.140625" style="59" customWidth="1"/>
    <col min="2" max="5" width="15.7109375" style="60" bestFit="1" customWidth="1"/>
    <col min="6" max="6" width="16.85546875" style="60" bestFit="1" customWidth="1"/>
    <col min="24" max="16384" width="11.42578125" style="1"/>
  </cols>
  <sheetData>
    <row r="1" spans="1:23" customFormat="1" ht="23.25" x14ac:dyDescent="0.35">
      <c r="A1" s="98" t="s">
        <v>55</v>
      </c>
      <c r="B1" s="98"/>
      <c r="C1" s="98"/>
      <c r="D1" s="98"/>
      <c r="E1" s="98"/>
      <c r="F1" s="98"/>
    </row>
    <row r="2" spans="1:23" customFormat="1" ht="24" thickBot="1" x14ac:dyDescent="0.4">
      <c r="A2" s="98">
        <v>2015</v>
      </c>
      <c r="B2" s="98"/>
      <c r="C2" s="98"/>
      <c r="D2" s="98"/>
      <c r="E2" s="98"/>
      <c r="F2" s="99"/>
    </row>
    <row r="3" spans="1:23" customFormat="1" ht="15" customHeight="1" x14ac:dyDescent="0.25">
      <c r="A3" s="100" t="s">
        <v>0</v>
      </c>
      <c r="B3" s="15" t="s">
        <v>56</v>
      </c>
      <c r="C3" s="15" t="s">
        <v>57</v>
      </c>
      <c r="D3" s="15" t="s">
        <v>58</v>
      </c>
      <c r="E3" s="16" t="s">
        <v>59</v>
      </c>
      <c r="F3" s="102" t="s">
        <v>60</v>
      </c>
      <c r="H3" s="17"/>
      <c r="I3" s="17"/>
      <c r="J3" s="17"/>
    </row>
    <row r="4" spans="1:23" customFormat="1" ht="15" customHeight="1" x14ac:dyDescent="0.25">
      <c r="A4" s="101"/>
      <c r="B4" s="18" t="s">
        <v>61</v>
      </c>
      <c r="C4" s="18" t="s">
        <v>61</v>
      </c>
      <c r="D4" s="18" t="s">
        <v>61</v>
      </c>
      <c r="E4" s="19" t="s">
        <v>61</v>
      </c>
      <c r="F4" s="103"/>
      <c r="H4" s="20"/>
      <c r="I4" s="20"/>
      <c r="J4" s="20"/>
    </row>
    <row r="5" spans="1:23" ht="17.25" thickBot="1" x14ac:dyDescent="0.35">
      <c r="A5" s="14" t="s">
        <v>0</v>
      </c>
      <c r="B5" s="8"/>
      <c r="C5" s="8"/>
      <c r="D5" s="8"/>
      <c r="E5" s="6"/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3">
      <c r="A6" s="41" t="s">
        <v>1</v>
      </c>
      <c r="B6" s="36">
        <v>2142445</v>
      </c>
      <c r="C6" s="36">
        <v>2021241</v>
      </c>
      <c r="D6" s="36">
        <v>1993879</v>
      </c>
      <c r="E6" s="36">
        <v>2847676</v>
      </c>
      <c r="F6" s="37">
        <f>SUM(B6:E6)</f>
        <v>9005241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3">
      <c r="A7" s="42" t="s">
        <v>2</v>
      </c>
      <c r="B7" s="36">
        <v>304615</v>
      </c>
      <c r="C7" s="36">
        <v>366670</v>
      </c>
      <c r="D7" s="36">
        <v>329767</v>
      </c>
      <c r="E7" s="36">
        <v>341933</v>
      </c>
      <c r="F7" s="37">
        <f t="shared" ref="F7:F12" si="0">SUM(B7:E7)</f>
        <v>1342985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3">
      <c r="A8" s="42" t="s">
        <v>3</v>
      </c>
      <c r="B8" s="36">
        <v>0</v>
      </c>
      <c r="C8" s="36">
        <v>0</v>
      </c>
      <c r="D8" s="36">
        <v>707850</v>
      </c>
      <c r="E8" s="36">
        <v>0</v>
      </c>
      <c r="F8" s="37">
        <f t="shared" si="0"/>
        <v>707850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3">
      <c r="A9" s="42" t="s">
        <v>4</v>
      </c>
      <c r="B9" s="36">
        <v>270054</v>
      </c>
      <c r="C9" s="36">
        <v>0</v>
      </c>
      <c r="D9" s="36">
        <v>173624</v>
      </c>
      <c r="E9" s="36">
        <v>156376</v>
      </c>
      <c r="F9" s="37">
        <f t="shared" si="0"/>
        <v>600054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3">
      <c r="A10" s="42" t="s">
        <v>5</v>
      </c>
      <c r="B10" s="36">
        <v>0</v>
      </c>
      <c r="C10" s="36">
        <v>0</v>
      </c>
      <c r="D10" s="36">
        <v>6368</v>
      </c>
      <c r="E10" s="36">
        <v>265</v>
      </c>
      <c r="F10" s="37">
        <f t="shared" si="0"/>
        <v>6633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s="2" customFormat="1" x14ac:dyDescent="0.3">
      <c r="A11" s="42" t="s">
        <v>6</v>
      </c>
      <c r="B11" s="36">
        <v>13317</v>
      </c>
      <c r="C11" s="36">
        <v>11653</v>
      </c>
      <c r="D11" s="36">
        <v>12184</v>
      </c>
      <c r="E11" s="36">
        <v>9817</v>
      </c>
      <c r="F11" s="37">
        <f t="shared" si="0"/>
        <v>46971</v>
      </c>
    </row>
    <row r="12" spans="1:23" s="2" customFormat="1" ht="17.25" thickBot="1" x14ac:dyDescent="0.35">
      <c r="A12" s="42"/>
      <c r="B12" s="43">
        <v>0</v>
      </c>
      <c r="C12" s="43">
        <v>0</v>
      </c>
      <c r="D12" s="43">
        <v>0</v>
      </c>
      <c r="E12" s="43">
        <v>0</v>
      </c>
      <c r="F12" s="44">
        <f t="shared" si="0"/>
        <v>0</v>
      </c>
    </row>
    <row r="13" spans="1:23" s="2" customFormat="1" ht="17.25" thickBot="1" x14ac:dyDescent="0.35">
      <c r="A13" s="25" t="s">
        <v>7</v>
      </c>
      <c r="B13" s="3">
        <f>SUM(B6:B12)</f>
        <v>2730431</v>
      </c>
      <c r="C13" s="4">
        <f>SUM(C6:C12)</f>
        <v>2399564</v>
      </c>
      <c r="D13" s="4">
        <f>SUM(D6:D12)</f>
        <v>3223672</v>
      </c>
      <c r="E13" s="4">
        <f>SUM(E6:E12)</f>
        <v>3356067</v>
      </c>
      <c r="F13" s="5">
        <f>SUM(F6:F12)</f>
        <v>11709734</v>
      </c>
    </row>
    <row r="14" spans="1:23" s="2" customFormat="1" ht="18" x14ac:dyDescent="0.3">
      <c r="A14" s="21" t="s">
        <v>62</v>
      </c>
      <c r="B14" s="22"/>
      <c r="C14" s="22"/>
      <c r="D14" s="22"/>
      <c r="E14" s="23"/>
      <c r="F14" s="24"/>
    </row>
    <row r="15" spans="1:23" x14ac:dyDescent="0.3">
      <c r="A15" s="45" t="s">
        <v>8</v>
      </c>
      <c r="B15" s="36">
        <v>1270450.96</v>
      </c>
      <c r="C15" s="36">
        <v>1248072.8500000001</v>
      </c>
      <c r="D15" s="36">
        <v>1257862.42</v>
      </c>
      <c r="E15" s="36">
        <v>1418644.96</v>
      </c>
      <c r="F15" s="37">
        <f t="shared" ref="F15:F48" si="1">SUM(B15:E15)</f>
        <v>5195031.1899999995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3">
      <c r="A16" s="45" t="s">
        <v>9</v>
      </c>
      <c r="B16" s="36">
        <v>208538.5</v>
      </c>
      <c r="C16" s="36">
        <v>314817.05999999994</v>
      </c>
      <c r="D16" s="36">
        <v>214954.57</v>
      </c>
      <c r="E16" s="36">
        <v>297004.79000000004</v>
      </c>
      <c r="F16" s="37">
        <f t="shared" si="1"/>
        <v>1035314.9199999999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3">
      <c r="A17" s="45" t="s">
        <v>10</v>
      </c>
      <c r="B17" s="36">
        <v>211525.93</v>
      </c>
      <c r="C17" s="36">
        <v>200883.16000000003</v>
      </c>
      <c r="D17" s="36">
        <v>207393.45</v>
      </c>
      <c r="E17" s="36">
        <v>182505.53999999998</v>
      </c>
      <c r="F17" s="37">
        <f t="shared" si="1"/>
        <v>802308.08000000007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3">
      <c r="A18" s="45" t="s">
        <v>11</v>
      </c>
      <c r="B18" s="36">
        <v>117275.43</v>
      </c>
      <c r="C18" s="36">
        <v>139328.82999999999</v>
      </c>
      <c r="D18" s="36">
        <v>165397.94</v>
      </c>
      <c r="E18" s="36">
        <v>138720.18</v>
      </c>
      <c r="F18" s="37">
        <f t="shared" si="1"/>
        <v>560722.37999999989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3">
      <c r="A19" s="45" t="s">
        <v>12</v>
      </c>
      <c r="B19" s="36">
        <v>62882.05</v>
      </c>
      <c r="C19" s="36">
        <v>49262.879999999997</v>
      </c>
      <c r="D19" s="36">
        <v>159448.56</v>
      </c>
      <c r="E19" s="36">
        <v>116972.4</v>
      </c>
      <c r="F19" s="37">
        <f t="shared" si="1"/>
        <v>388565.89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3">
      <c r="A20" s="45" t="s">
        <v>13</v>
      </c>
      <c r="B20" s="36">
        <v>3403.5099999999998</v>
      </c>
      <c r="C20" s="36">
        <v>117599.08</v>
      </c>
      <c r="D20" s="36">
        <v>2005.46</v>
      </c>
      <c r="E20" s="36">
        <v>69428.2</v>
      </c>
      <c r="F20" s="37">
        <f t="shared" si="1"/>
        <v>192436.25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3">
      <c r="A21" s="45" t="s">
        <v>14</v>
      </c>
      <c r="B21" s="36">
        <v>32400</v>
      </c>
      <c r="C21" s="36">
        <v>34800</v>
      </c>
      <c r="D21" s="36">
        <v>38300</v>
      </c>
      <c r="E21" s="36">
        <v>45000</v>
      </c>
      <c r="F21" s="37">
        <f t="shared" si="1"/>
        <v>150500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3">
      <c r="A22" s="45" t="s">
        <v>15</v>
      </c>
      <c r="B22" s="36">
        <v>35521.75</v>
      </c>
      <c r="C22" s="36">
        <v>38965.14</v>
      </c>
      <c r="D22" s="36">
        <v>40299.420000000006</v>
      </c>
      <c r="E22" s="36">
        <v>34909.42</v>
      </c>
      <c r="F22" s="37">
        <f t="shared" si="1"/>
        <v>149695.72999999998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3">
      <c r="A23" s="45" t="s">
        <v>16</v>
      </c>
      <c r="B23" s="36">
        <v>12178.06</v>
      </c>
      <c r="C23" s="36">
        <v>38738.630000000005</v>
      </c>
      <c r="D23" s="36">
        <v>49855.37</v>
      </c>
      <c r="E23" s="36">
        <v>31147.21</v>
      </c>
      <c r="F23" s="37">
        <f t="shared" si="1"/>
        <v>131919.26999999999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3">
      <c r="A24" s="45" t="s">
        <v>17</v>
      </c>
      <c r="B24" s="36">
        <v>33175</v>
      </c>
      <c r="C24" s="36">
        <v>20740</v>
      </c>
      <c r="D24" s="36">
        <v>39790</v>
      </c>
      <c r="E24" s="36">
        <v>26629.68</v>
      </c>
      <c r="F24" s="37">
        <f t="shared" si="1"/>
        <v>120334.68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3">
      <c r="A25" s="45" t="s">
        <v>18</v>
      </c>
      <c r="B25" s="36">
        <v>24009.08</v>
      </c>
      <c r="C25" s="36">
        <v>24046.23</v>
      </c>
      <c r="D25" s="36">
        <v>25587.11</v>
      </c>
      <c r="E25" s="36">
        <v>31915.09</v>
      </c>
      <c r="F25" s="37">
        <f t="shared" si="1"/>
        <v>105557.51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3">
      <c r="A26" s="45" t="s">
        <v>19</v>
      </c>
      <c r="B26" s="36">
        <v>45941.229999999996</v>
      </c>
      <c r="C26" s="36">
        <v>44438.299999999996</v>
      </c>
      <c r="D26" s="36">
        <v>0</v>
      </c>
      <c r="E26" s="36">
        <v>0</v>
      </c>
      <c r="F26" s="37">
        <f t="shared" si="1"/>
        <v>90379.53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3">
      <c r="A27" s="45" t="s">
        <v>20</v>
      </c>
      <c r="B27" s="36">
        <v>27997.409999999996</v>
      </c>
      <c r="C27" s="36">
        <v>13697.410000000002</v>
      </c>
      <c r="D27" s="36">
        <v>26590.52</v>
      </c>
      <c r="E27" s="36">
        <v>12995.69</v>
      </c>
      <c r="F27" s="37">
        <f t="shared" si="1"/>
        <v>81281.03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3">
      <c r="A28" s="45" t="s">
        <v>21</v>
      </c>
      <c r="B28" s="36">
        <v>8800</v>
      </c>
      <c r="C28" s="36">
        <v>43440</v>
      </c>
      <c r="D28" s="36">
        <v>21246.04</v>
      </c>
      <c r="E28" s="36">
        <v>3532.07</v>
      </c>
      <c r="F28" s="37">
        <f t="shared" si="1"/>
        <v>77018.110000000015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3">
      <c r="A29" s="45" t="s">
        <v>22</v>
      </c>
      <c r="B29" s="36">
        <v>0</v>
      </c>
      <c r="C29" s="36">
        <v>0</v>
      </c>
      <c r="D29" s="36">
        <v>33358.61</v>
      </c>
      <c r="E29" s="36">
        <v>32402.39</v>
      </c>
      <c r="F29" s="37">
        <f t="shared" si="1"/>
        <v>65761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3">
      <c r="A30" s="45" t="s">
        <v>23</v>
      </c>
      <c r="B30" s="36">
        <v>10405.549999999999</v>
      </c>
      <c r="C30" s="36">
        <v>5276.17</v>
      </c>
      <c r="D30" s="36">
        <v>29060.760000000002</v>
      </c>
      <c r="E30" s="36">
        <v>8674.6299999999992</v>
      </c>
      <c r="F30" s="37">
        <f t="shared" si="1"/>
        <v>53417.11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3">
      <c r="A31" s="45" t="s">
        <v>24</v>
      </c>
      <c r="B31" s="36">
        <v>0</v>
      </c>
      <c r="C31" s="36">
        <v>11953</v>
      </c>
      <c r="D31" s="36">
        <v>18900</v>
      </c>
      <c r="E31" s="36">
        <v>19760.2</v>
      </c>
      <c r="F31" s="37">
        <f t="shared" si="1"/>
        <v>50613.2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3">
      <c r="A32" s="45" t="s">
        <v>25</v>
      </c>
      <c r="B32" s="36">
        <v>10165.950000000001</v>
      </c>
      <c r="C32" s="36">
        <v>10877.05</v>
      </c>
      <c r="D32" s="36">
        <v>11678.45</v>
      </c>
      <c r="E32" s="36">
        <v>12404.36</v>
      </c>
      <c r="F32" s="37">
        <f t="shared" si="1"/>
        <v>45125.81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3">
      <c r="A33" s="45" t="s">
        <v>26</v>
      </c>
      <c r="B33" s="36">
        <v>8588.7100000000009</v>
      </c>
      <c r="C33" s="36">
        <v>3660.89</v>
      </c>
      <c r="D33" s="36">
        <v>0</v>
      </c>
      <c r="E33" s="36">
        <v>23306.42</v>
      </c>
      <c r="F33" s="37">
        <f t="shared" si="1"/>
        <v>35556.019999999997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3">
      <c r="A34" s="45" t="s">
        <v>27</v>
      </c>
      <c r="B34" s="36">
        <v>32413.8</v>
      </c>
      <c r="C34" s="36">
        <v>0</v>
      </c>
      <c r="D34" s="36">
        <v>0</v>
      </c>
      <c r="E34" s="36">
        <v>0</v>
      </c>
      <c r="F34" s="37">
        <f t="shared" si="1"/>
        <v>32413.8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3">
      <c r="A35" s="45" t="s">
        <v>28</v>
      </c>
      <c r="B35" s="36">
        <v>0</v>
      </c>
      <c r="C35" s="36">
        <v>15000</v>
      </c>
      <c r="D35" s="36">
        <v>0</v>
      </c>
      <c r="E35" s="36">
        <v>13400</v>
      </c>
      <c r="F35" s="37">
        <f t="shared" si="1"/>
        <v>28400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3">
      <c r="A36" s="45" t="s">
        <v>29</v>
      </c>
      <c r="B36" s="36">
        <v>20257</v>
      </c>
      <c r="C36" s="36">
        <v>1400</v>
      </c>
      <c r="D36" s="36">
        <v>0</v>
      </c>
      <c r="E36" s="36">
        <v>500</v>
      </c>
      <c r="F36" s="37">
        <f t="shared" si="1"/>
        <v>22157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3">
      <c r="A37" s="45" t="s">
        <v>30</v>
      </c>
      <c r="B37" s="36">
        <v>3266.5699999999997</v>
      </c>
      <c r="C37" s="36">
        <v>4149</v>
      </c>
      <c r="D37" s="36">
        <v>2340</v>
      </c>
      <c r="E37" s="36">
        <v>8738</v>
      </c>
      <c r="F37" s="37">
        <f t="shared" si="1"/>
        <v>18493.57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3">
      <c r="A38" s="45" t="s">
        <v>31</v>
      </c>
      <c r="B38" s="36">
        <v>7781.9</v>
      </c>
      <c r="C38" s="36">
        <v>2346.16</v>
      </c>
      <c r="D38" s="36">
        <v>3165.52</v>
      </c>
      <c r="E38" s="36">
        <v>2101.63</v>
      </c>
      <c r="F38" s="37">
        <f t="shared" si="1"/>
        <v>15395.21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3">
      <c r="A39" s="45" t="s">
        <v>32</v>
      </c>
      <c r="B39" s="36">
        <v>15030</v>
      </c>
      <c r="C39" s="36">
        <v>0</v>
      </c>
      <c r="D39" s="36">
        <v>0</v>
      </c>
      <c r="E39" s="36">
        <v>0</v>
      </c>
      <c r="F39" s="37">
        <f t="shared" si="1"/>
        <v>15030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3">
      <c r="A40" s="45" t="s">
        <v>33</v>
      </c>
      <c r="B40" s="36">
        <v>3536.1299999999997</v>
      </c>
      <c r="C40" s="36">
        <v>2278.5500000000002</v>
      </c>
      <c r="D40" s="36">
        <v>4082.1400000000003</v>
      </c>
      <c r="E40" s="36">
        <v>3990.22</v>
      </c>
      <c r="F40" s="37">
        <f t="shared" si="1"/>
        <v>13887.039999999999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3">
      <c r="A41" s="45" t="s">
        <v>34</v>
      </c>
      <c r="B41" s="36">
        <v>2732.96</v>
      </c>
      <c r="C41" s="36">
        <v>5296.2699999999995</v>
      </c>
      <c r="D41" s="36">
        <v>1799.3500000000001</v>
      </c>
      <c r="E41" s="36">
        <v>2281.75</v>
      </c>
      <c r="F41" s="37">
        <f t="shared" si="1"/>
        <v>12110.33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3">
      <c r="A42" s="45" t="s">
        <v>35</v>
      </c>
      <c r="B42" s="36">
        <v>7600</v>
      </c>
      <c r="C42" s="36">
        <v>0</v>
      </c>
      <c r="D42" s="36">
        <v>0</v>
      </c>
      <c r="E42" s="36">
        <v>2128</v>
      </c>
      <c r="F42" s="37">
        <f t="shared" si="1"/>
        <v>9728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3">
      <c r="A43" s="45" t="s">
        <v>36</v>
      </c>
      <c r="B43" s="36">
        <v>0</v>
      </c>
      <c r="C43" s="36">
        <v>1</v>
      </c>
      <c r="D43" s="36">
        <v>6101.14</v>
      </c>
      <c r="E43" s="36">
        <v>380</v>
      </c>
      <c r="F43" s="37">
        <f t="shared" si="1"/>
        <v>6482.14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3">
      <c r="A44" s="45" t="s">
        <v>37</v>
      </c>
      <c r="B44" s="36"/>
      <c r="C44" s="36"/>
      <c r="D44" s="46">
        <v>5767</v>
      </c>
      <c r="E44" s="36"/>
      <c r="F44" s="37">
        <f t="shared" si="1"/>
        <v>5767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3">
      <c r="A45" s="45" t="s">
        <v>38</v>
      </c>
      <c r="B45" s="36">
        <v>5756.03</v>
      </c>
      <c r="C45" s="36">
        <v>0</v>
      </c>
      <c r="D45" s="36">
        <v>0</v>
      </c>
      <c r="E45" s="36">
        <v>0</v>
      </c>
      <c r="F45" s="37">
        <f t="shared" si="1"/>
        <v>5756.03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3">
      <c r="A46" s="45" t="s">
        <v>39</v>
      </c>
      <c r="B46" s="36">
        <v>2714.66</v>
      </c>
      <c r="C46" s="36">
        <v>0</v>
      </c>
      <c r="D46" s="36">
        <v>0</v>
      </c>
      <c r="E46" s="36">
        <v>0</v>
      </c>
      <c r="F46" s="37">
        <f t="shared" si="1"/>
        <v>2714.66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3">
      <c r="A47" s="45" t="s">
        <v>40</v>
      </c>
      <c r="B47" s="36">
        <v>0</v>
      </c>
      <c r="C47" s="36">
        <v>0</v>
      </c>
      <c r="D47" s="36">
        <v>0</v>
      </c>
      <c r="E47" s="36">
        <v>2000</v>
      </c>
      <c r="F47" s="37">
        <f t="shared" si="1"/>
        <v>2000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7.25" thickBot="1" x14ac:dyDescent="0.35">
      <c r="A48" s="45" t="s">
        <v>41</v>
      </c>
      <c r="B48" s="43">
        <v>510.47</v>
      </c>
      <c r="C48" s="43">
        <v>0</v>
      </c>
      <c r="D48" s="43">
        <v>0</v>
      </c>
      <c r="E48" s="43">
        <v>1372.4099999999999</v>
      </c>
      <c r="F48" s="44">
        <f t="shared" si="1"/>
        <v>1882.8799999999999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7.25" thickBot="1" x14ac:dyDescent="0.35">
      <c r="A49" s="63" t="s">
        <v>66</v>
      </c>
      <c r="B49" s="11">
        <f>SUM(B15:B48)</f>
        <v>2224858.6399999997</v>
      </c>
      <c r="C49" s="12">
        <f>SUM(C15:C48)</f>
        <v>2391067.66</v>
      </c>
      <c r="D49" s="12">
        <f>SUM(D15:D48)</f>
        <v>2364983.83</v>
      </c>
      <c r="E49" s="12">
        <f>SUM(E15:E48)</f>
        <v>2542845.2400000002</v>
      </c>
      <c r="F49" s="13">
        <f>SUM(F15:F48)</f>
        <v>9523755.3699999973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3">
      <c r="A50" s="47"/>
      <c r="B50" s="8"/>
      <c r="C50" s="8"/>
      <c r="D50" s="8"/>
      <c r="E50" s="8"/>
      <c r="F50" s="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30" x14ac:dyDescent="0.3">
      <c r="A51" s="26" t="s">
        <v>63</v>
      </c>
      <c r="B51" s="48"/>
      <c r="C51" s="49"/>
      <c r="D51" s="50"/>
      <c r="E51" s="51"/>
      <c r="F51" s="2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3">
      <c r="A52" s="52"/>
      <c r="B52" s="6"/>
      <c r="C52" s="6"/>
      <c r="D52" s="6"/>
      <c r="E52" s="6"/>
      <c r="F52" s="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3">
      <c r="A53" s="42" t="s">
        <v>10</v>
      </c>
      <c r="B53" s="36">
        <v>154730.1</v>
      </c>
      <c r="C53" s="36">
        <v>165513.49</v>
      </c>
      <c r="D53" s="36">
        <v>132654.15</v>
      </c>
      <c r="E53" s="36">
        <v>97136.099999999991</v>
      </c>
      <c r="F53" s="53">
        <f t="shared" ref="F53:F62" si="2">SUM(B53:E53)</f>
        <v>550033.84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3">
      <c r="A54" s="42" t="s">
        <v>43</v>
      </c>
      <c r="B54" s="36">
        <v>27978.359999999997</v>
      </c>
      <c r="C54" s="36">
        <v>76665.5</v>
      </c>
      <c r="D54" s="36">
        <v>23293.989999999998</v>
      </c>
      <c r="E54" s="36">
        <v>-18508.849999999999</v>
      </c>
      <c r="F54" s="53">
        <f t="shared" si="2"/>
        <v>109429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3">
      <c r="A55" s="42" t="s">
        <v>42</v>
      </c>
      <c r="B55" s="36">
        <v>0</v>
      </c>
      <c r="C55" s="36">
        <v>36868.160000000003</v>
      </c>
      <c r="D55" s="36">
        <v>0</v>
      </c>
      <c r="E55" s="36">
        <v>0</v>
      </c>
      <c r="F55" s="53">
        <f t="shared" si="2"/>
        <v>36868.160000000003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3">
      <c r="A56" s="42" t="s">
        <v>44</v>
      </c>
      <c r="B56" s="36">
        <v>54478.549999999996</v>
      </c>
      <c r="C56" s="36">
        <v>31748.68</v>
      </c>
      <c r="D56" s="36">
        <v>59096.530000000006</v>
      </c>
      <c r="E56" s="36">
        <v>5095.3799999999992</v>
      </c>
      <c r="F56" s="53">
        <f t="shared" si="2"/>
        <v>150419.14000000001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3">
      <c r="A57" s="42" t="s">
        <v>16</v>
      </c>
      <c r="B57" s="36">
        <v>28783.870000000003</v>
      </c>
      <c r="C57" s="36">
        <v>28833.4</v>
      </c>
      <c r="D57" s="36">
        <v>69397.59</v>
      </c>
      <c r="E57" s="36">
        <v>21138.25</v>
      </c>
      <c r="F57" s="53">
        <f t="shared" si="2"/>
        <v>148153.10999999999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3">
      <c r="A58" s="42" t="s">
        <v>45</v>
      </c>
      <c r="B58" s="36">
        <v>15610.85</v>
      </c>
      <c r="C58" s="36">
        <v>19160.72</v>
      </c>
      <c r="D58" s="36">
        <v>23192.6</v>
      </c>
      <c r="E58" s="36">
        <v>-2442</v>
      </c>
      <c r="F58" s="53">
        <f t="shared" si="2"/>
        <v>55522.17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3">
      <c r="A59" s="42" t="s">
        <v>46</v>
      </c>
      <c r="B59" s="36">
        <v>11135</v>
      </c>
      <c r="C59" s="36">
        <v>6935</v>
      </c>
      <c r="D59" s="36">
        <v>2700</v>
      </c>
      <c r="E59" s="36">
        <v>0</v>
      </c>
      <c r="F59" s="53">
        <f t="shared" si="2"/>
        <v>20770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3">
      <c r="A60" s="42" t="s">
        <v>31</v>
      </c>
      <c r="B60" s="36">
        <v>3055.3</v>
      </c>
      <c r="C60" s="36">
        <v>945.24</v>
      </c>
      <c r="D60" s="36">
        <v>8432.7100000000009</v>
      </c>
      <c r="E60" s="36">
        <v>-5830.18</v>
      </c>
      <c r="F60" s="53">
        <f t="shared" si="2"/>
        <v>6603.07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3">
      <c r="A61" s="42" t="s">
        <v>47</v>
      </c>
      <c r="B61" s="36">
        <v>0</v>
      </c>
      <c r="C61" s="36">
        <v>0</v>
      </c>
      <c r="D61" s="36">
        <v>0</v>
      </c>
      <c r="E61" s="36">
        <v>3790.19</v>
      </c>
      <c r="F61" s="53">
        <f t="shared" si="2"/>
        <v>3790.19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7.25" thickBot="1" x14ac:dyDescent="0.35">
      <c r="A62" s="54" t="s">
        <v>48</v>
      </c>
      <c r="B62" s="43">
        <v>0</v>
      </c>
      <c r="C62" s="43">
        <v>0</v>
      </c>
      <c r="D62" s="43">
        <v>0</v>
      </c>
      <c r="E62" s="43">
        <v>4142</v>
      </c>
      <c r="F62" s="55">
        <f t="shared" si="2"/>
        <v>4142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7.25" thickBot="1" x14ac:dyDescent="0.35">
      <c r="A63" s="61" t="s">
        <v>65</v>
      </c>
      <c r="B63" s="3">
        <f>SUM(B53:B62)</f>
        <v>295772.02999999997</v>
      </c>
      <c r="C63" s="4">
        <f>SUM(C53:C62)</f>
        <v>366670.19000000006</v>
      </c>
      <c r="D63" s="4">
        <f>SUM(D53:D62)</f>
        <v>318767.57</v>
      </c>
      <c r="E63" s="4">
        <f>SUM(E53:E62)</f>
        <v>104520.89000000001</v>
      </c>
      <c r="F63" s="5">
        <f>SUM(F53:F62)</f>
        <v>1085730.68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3">
      <c r="A64" s="10"/>
      <c r="B64" s="8"/>
      <c r="C64" s="8"/>
      <c r="D64" s="8"/>
      <c r="E64" s="8"/>
      <c r="F64" s="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3">
      <c r="A65" s="47"/>
      <c r="B65" s="6"/>
      <c r="C65" s="6"/>
      <c r="D65" s="6"/>
      <c r="E65" s="6"/>
      <c r="F65" s="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7.25" thickBot="1" x14ac:dyDescent="0.35">
      <c r="A66" s="56" t="s">
        <v>49</v>
      </c>
      <c r="B66" s="36"/>
      <c r="C66" s="36"/>
      <c r="D66" s="36"/>
      <c r="E66" s="36"/>
      <c r="F66" s="3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3">
      <c r="A67" s="32"/>
      <c r="B67" s="36"/>
      <c r="C67" s="36"/>
      <c r="D67" s="36"/>
      <c r="E67" s="36"/>
      <c r="F67" s="3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3">
      <c r="A68" s="45" t="s">
        <v>50</v>
      </c>
      <c r="B68" s="36">
        <v>95954.959999999992</v>
      </c>
      <c r="C68" s="36">
        <v>115651</v>
      </c>
      <c r="D68" s="36">
        <v>98216.85</v>
      </c>
      <c r="E68" s="36">
        <v>90103.66</v>
      </c>
      <c r="F68" s="37">
        <f>SUM(B68:E68)</f>
        <v>399926.47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7.25" thickBot="1" x14ac:dyDescent="0.35">
      <c r="A69" s="57" t="s">
        <v>51</v>
      </c>
      <c r="B69" s="33">
        <v>10985.97</v>
      </c>
      <c r="C69" s="33">
        <v>9434.5299999999988</v>
      </c>
      <c r="D69" s="33">
        <v>12318.22</v>
      </c>
      <c r="E69" s="33">
        <v>14980.59</v>
      </c>
      <c r="F69" s="34">
        <f>SUM(B69:E69)</f>
        <v>47719.31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7.25" thickBot="1" x14ac:dyDescent="0.35">
      <c r="A70" s="62" t="s">
        <v>64</v>
      </c>
      <c r="B70" s="29">
        <f>SUM(B68:B69)</f>
        <v>106940.93</v>
      </c>
      <c r="C70" s="30">
        <f t="shared" ref="C70:F70" si="3">SUM(C68:C69)</f>
        <v>125085.53</v>
      </c>
      <c r="D70" s="30">
        <f t="shared" si="3"/>
        <v>110535.07</v>
      </c>
      <c r="E70" s="30">
        <f t="shared" si="3"/>
        <v>105084.25</v>
      </c>
      <c r="F70" s="31">
        <f t="shared" si="3"/>
        <v>447645.77999999997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3">
      <c r="A71" s="32"/>
      <c r="B71" s="36"/>
      <c r="C71" s="36"/>
      <c r="D71" s="36"/>
      <c r="E71" s="36"/>
      <c r="F71" s="3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3">
      <c r="A72" s="45" t="s">
        <v>52</v>
      </c>
      <c r="B72" s="36"/>
      <c r="C72" s="36"/>
      <c r="D72" s="36"/>
      <c r="E72" s="36"/>
      <c r="F72" s="3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7.25" thickBot="1" x14ac:dyDescent="0.35">
      <c r="A73" s="32" t="s">
        <v>52</v>
      </c>
      <c r="B73" s="33">
        <v>0</v>
      </c>
      <c r="C73" s="33">
        <v>0</v>
      </c>
      <c r="D73" s="33">
        <v>0</v>
      </c>
      <c r="E73" s="33">
        <v>848510.63</v>
      </c>
      <c r="F73" s="34">
        <f>SUM(B73:E73)</f>
        <v>848510.63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7.25" thickBot="1" x14ac:dyDescent="0.35">
      <c r="A74" s="57"/>
      <c r="B74" s="30"/>
      <c r="C74" s="30"/>
      <c r="D74" s="30"/>
      <c r="E74" s="30"/>
      <c r="F74" s="3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7.25" thickBot="1" x14ac:dyDescent="0.35">
      <c r="A75" s="28" t="s">
        <v>53</v>
      </c>
      <c r="B75" s="35">
        <f>B49+B63+B70+B73</f>
        <v>2627571.5999999996</v>
      </c>
      <c r="C75" s="36">
        <f>C49+C63+C70+C73</f>
        <v>2882823.38</v>
      </c>
      <c r="D75" s="36">
        <f>D49+D63+D70+D73</f>
        <v>2794286.4699999997</v>
      </c>
      <c r="E75" s="36">
        <f>E49+E63+E70+E73</f>
        <v>3600961.0100000002</v>
      </c>
      <c r="F75" s="37">
        <f>F49+F63+F70+F73</f>
        <v>11905642.459999997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7.25" thickBot="1" x14ac:dyDescent="0.35">
      <c r="A76" s="58"/>
      <c r="B76" s="43"/>
      <c r="C76" s="43"/>
      <c r="D76" s="43"/>
      <c r="E76" s="43"/>
      <c r="F76" s="4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7.25" thickBot="1" x14ac:dyDescent="0.35">
      <c r="A77" s="38" t="s">
        <v>54</v>
      </c>
      <c r="B77" s="39">
        <f>B13-B75</f>
        <v>102859.40000000037</v>
      </c>
      <c r="C77" s="39">
        <f>C13-C75</f>
        <v>-483259.37999999989</v>
      </c>
      <c r="D77" s="39">
        <f>D13-D75</f>
        <v>429385.53000000026</v>
      </c>
      <c r="E77" s="39">
        <f>E13-E75</f>
        <v>-244894.01000000024</v>
      </c>
      <c r="F77" s="40">
        <f>F13-F75</f>
        <v>-195908.45999999717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3">
      <c r="A78" s="32"/>
      <c r="B78" s="30"/>
      <c r="C78" s="30"/>
      <c r="D78" s="30"/>
      <c r="E78" s="30"/>
      <c r="F78" s="3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3">
      <c r="A79" s="45"/>
      <c r="B79" s="36"/>
      <c r="C79" s="36"/>
      <c r="D79" s="36"/>
      <c r="E79" s="36"/>
      <c r="F79" s="3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3">
      <c r="A80" s="47"/>
      <c r="B80" s="6"/>
      <c r="C80" s="6"/>
      <c r="D80" s="6"/>
      <c r="E80" s="6"/>
      <c r="F80" s="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mergeCells count="4">
    <mergeCell ref="A1:F1"/>
    <mergeCell ref="A2:F2"/>
    <mergeCell ref="A3:A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A30" sqref="A30"/>
    </sheetView>
  </sheetViews>
  <sheetFormatPr baseColWidth="10" defaultColWidth="51.28515625" defaultRowHeight="15.75" x14ac:dyDescent="0.25"/>
  <cols>
    <col min="1" max="1" width="51.28515625" style="65"/>
    <col min="2" max="6" width="15.7109375" style="65" customWidth="1"/>
    <col min="7" max="16384" width="51.28515625" style="65"/>
  </cols>
  <sheetData>
    <row r="1" spans="1:6" x14ac:dyDescent="0.25">
      <c r="A1" s="104" t="s">
        <v>55</v>
      </c>
      <c r="B1" s="104"/>
      <c r="C1" s="104"/>
      <c r="D1" s="104"/>
      <c r="E1" s="104"/>
      <c r="F1" s="104"/>
    </row>
    <row r="2" spans="1:6" ht="16.5" thickBot="1" x14ac:dyDescent="0.3">
      <c r="A2" s="104">
        <v>2016</v>
      </c>
      <c r="B2" s="104"/>
      <c r="C2" s="104"/>
      <c r="D2" s="104"/>
      <c r="E2" s="104"/>
      <c r="F2" s="105"/>
    </row>
    <row r="3" spans="1:6" x14ac:dyDescent="0.25">
      <c r="A3" s="106" t="s">
        <v>0</v>
      </c>
      <c r="B3" s="66" t="s">
        <v>56</v>
      </c>
      <c r="C3" s="66" t="s">
        <v>57</v>
      </c>
      <c r="D3" s="66" t="s">
        <v>58</v>
      </c>
      <c r="E3" s="67" t="s">
        <v>59</v>
      </c>
      <c r="F3" s="108" t="s">
        <v>60</v>
      </c>
    </row>
    <row r="4" spans="1:6" x14ac:dyDescent="0.25">
      <c r="A4" s="107"/>
      <c r="B4" s="68" t="s">
        <v>61</v>
      </c>
      <c r="C4" s="68" t="s">
        <v>61</v>
      </c>
      <c r="D4" s="68" t="s">
        <v>61</v>
      </c>
      <c r="E4" s="69" t="s">
        <v>61</v>
      </c>
      <c r="F4" s="109"/>
    </row>
    <row r="5" spans="1:6" x14ac:dyDescent="0.25">
      <c r="A5" s="70"/>
      <c r="B5" s="70"/>
      <c r="C5" s="70"/>
      <c r="D5" s="70"/>
      <c r="E5" s="70"/>
      <c r="F5" s="71"/>
    </row>
    <row r="6" spans="1:6" x14ac:dyDescent="0.25">
      <c r="A6" s="70" t="s">
        <v>1</v>
      </c>
      <c r="B6" s="72">
        <v>2263589.66</v>
      </c>
      <c r="C6" s="72">
        <v>2519072.8499999996</v>
      </c>
      <c r="D6" s="72">
        <v>2156051.5600000005</v>
      </c>
      <c r="E6" s="72">
        <v>4408960.33</v>
      </c>
      <c r="F6" s="73">
        <v>11347674.4</v>
      </c>
    </row>
    <row r="7" spans="1:6" x14ac:dyDescent="0.25">
      <c r="A7" s="70" t="s">
        <v>2</v>
      </c>
      <c r="B7" s="72">
        <v>266110.02</v>
      </c>
      <c r="C7" s="72">
        <v>255876.36</v>
      </c>
      <c r="D7" s="72">
        <v>261047.13</v>
      </c>
      <c r="E7" s="72">
        <v>305283.66999999993</v>
      </c>
      <c r="F7" s="73">
        <v>1088317.18</v>
      </c>
    </row>
    <row r="8" spans="1:6" x14ac:dyDescent="0.25">
      <c r="A8" s="70" t="s">
        <v>111</v>
      </c>
      <c r="B8" s="72">
        <v>0</v>
      </c>
      <c r="C8" s="72">
        <v>120000</v>
      </c>
      <c r="D8" s="72">
        <v>103113.60000000001</v>
      </c>
      <c r="E8" s="72">
        <v>175778.4</v>
      </c>
      <c r="F8" s="73">
        <v>398892</v>
      </c>
    </row>
    <row r="9" spans="1:6" x14ac:dyDescent="0.25">
      <c r="A9" s="70" t="s">
        <v>3</v>
      </c>
      <c r="B9" s="72">
        <v>0</v>
      </c>
      <c r="C9" s="72">
        <v>850540</v>
      </c>
      <c r="D9" s="72">
        <v>0</v>
      </c>
      <c r="E9" s="72">
        <v>0</v>
      </c>
      <c r="F9" s="73">
        <v>850540</v>
      </c>
    </row>
    <row r="10" spans="1:6" x14ac:dyDescent="0.25">
      <c r="A10" s="70" t="s">
        <v>5</v>
      </c>
      <c r="B10" s="72">
        <v>0</v>
      </c>
      <c r="C10" s="72">
        <v>21000</v>
      </c>
      <c r="D10" s="72">
        <v>0</v>
      </c>
      <c r="E10" s="72">
        <v>14500</v>
      </c>
      <c r="F10" s="73">
        <v>35500</v>
      </c>
    </row>
    <row r="11" spans="1:6" x14ac:dyDescent="0.25">
      <c r="A11" s="70" t="s">
        <v>112</v>
      </c>
      <c r="B11" s="72">
        <v>0.15</v>
      </c>
      <c r="C11" s="72">
        <v>5.77</v>
      </c>
      <c r="D11" s="72">
        <v>449739.09</v>
      </c>
      <c r="E11" s="72">
        <v>-447279.28</v>
      </c>
      <c r="F11" s="73">
        <v>2465.7299999999814</v>
      </c>
    </row>
    <row r="12" spans="1:6" x14ac:dyDescent="0.25">
      <c r="A12" s="70" t="s">
        <v>113</v>
      </c>
      <c r="B12" s="72">
        <v>9362.32</v>
      </c>
      <c r="C12" s="72">
        <v>17560.78</v>
      </c>
      <c r="D12" s="72">
        <v>29003.75</v>
      </c>
      <c r="E12" s="72">
        <v>46866.549999999996</v>
      </c>
      <c r="F12" s="73">
        <v>102793.4</v>
      </c>
    </row>
    <row r="13" spans="1:6" ht="16.5" thickBot="1" x14ac:dyDescent="0.3">
      <c r="A13" s="70"/>
      <c r="B13" s="70"/>
      <c r="C13" s="70"/>
      <c r="D13" s="70"/>
      <c r="E13" s="70"/>
      <c r="F13" s="71"/>
    </row>
    <row r="14" spans="1:6" ht="16.5" thickBot="1" x14ac:dyDescent="0.3">
      <c r="A14" s="74" t="s">
        <v>7</v>
      </c>
      <c r="B14" s="75">
        <f>SUM(B6:B13)</f>
        <v>2539062.15</v>
      </c>
      <c r="C14" s="75">
        <f t="shared" ref="C14:F14" si="0">SUM(C6:C13)</f>
        <v>3784055.7599999993</v>
      </c>
      <c r="D14" s="75">
        <f t="shared" si="0"/>
        <v>2998955.1300000004</v>
      </c>
      <c r="E14" s="75">
        <f t="shared" si="0"/>
        <v>4504109.67</v>
      </c>
      <c r="F14" s="76">
        <f t="shared" si="0"/>
        <v>13826182.710000001</v>
      </c>
    </row>
    <row r="15" spans="1:6" x14ac:dyDescent="0.25">
      <c r="F15" s="71"/>
    </row>
    <row r="16" spans="1:6" x14ac:dyDescent="0.25">
      <c r="A16" s="77" t="s">
        <v>62</v>
      </c>
      <c r="B16" s="78"/>
      <c r="C16" s="78"/>
      <c r="D16" s="78"/>
      <c r="E16" s="79"/>
      <c r="F16" s="80"/>
    </row>
    <row r="17" spans="1:6" x14ac:dyDescent="0.25">
      <c r="A17" s="70"/>
      <c r="B17" s="70"/>
      <c r="C17" s="70"/>
      <c r="D17" s="70"/>
      <c r="E17" s="70"/>
      <c r="F17" s="71"/>
    </row>
    <row r="18" spans="1:6" x14ac:dyDescent="0.25">
      <c r="A18" s="70"/>
      <c r="B18" s="72"/>
      <c r="C18" s="72"/>
      <c r="D18" s="72"/>
      <c r="E18" s="72"/>
      <c r="F18" s="73"/>
    </row>
    <row r="19" spans="1:6" x14ac:dyDescent="0.25">
      <c r="A19" s="70" t="s">
        <v>67</v>
      </c>
      <c r="B19" s="72">
        <v>1260512.6400000001</v>
      </c>
      <c r="C19" s="72">
        <v>1300065.5499999998</v>
      </c>
      <c r="D19" s="72">
        <v>1244508.25</v>
      </c>
      <c r="E19" s="72">
        <v>1455522.0499999998</v>
      </c>
      <c r="F19" s="73">
        <f>SUM(B19:E19)</f>
        <v>5260608.49</v>
      </c>
    </row>
    <row r="20" spans="1:6" x14ac:dyDescent="0.25">
      <c r="A20" s="70" t="s">
        <v>68</v>
      </c>
      <c r="B20" s="72">
        <v>306048.31</v>
      </c>
      <c r="C20" s="72">
        <v>437086.2</v>
      </c>
      <c r="D20" s="72">
        <v>360399.88</v>
      </c>
      <c r="E20" s="72">
        <v>558237.03999999992</v>
      </c>
      <c r="F20" s="73">
        <f t="shared" ref="F20:F59" si="1">SUM(B20:E20)</f>
        <v>1661771.4300000002</v>
      </c>
    </row>
    <row r="21" spans="1:6" x14ac:dyDescent="0.25">
      <c r="A21" s="70" t="s">
        <v>69</v>
      </c>
      <c r="B21" s="72">
        <v>212504.77000000002</v>
      </c>
      <c r="C21" s="72">
        <v>306157.18</v>
      </c>
      <c r="D21" s="72">
        <v>218767.9</v>
      </c>
      <c r="E21" s="72">
        <v>302295.41000000003</v>
      </c>
      <c r="F21" s="73">
        <f t="shared" si="1"/>
        <v>1039725.26</v>
      </c>
    </row>
    <row r="22" spans="1:6" x14ac:dyDescent="0.25">
      <c r="A22" s="70" t="s">
        <v>70</v>
      </c>
      <c r="B22" s="72">
        <v>0</v>
      </c>
      <c r="C22" s="72">
        <v>0</v>
      </c>
      <c r="D22" s="72">
        <v>0</v>
      </c>
      <c r="E22" s="72">
        <v>601713.30000000005</v>
      </c>
      <c r="F22" s="73">
        <f t="shared" si="1"/>
        <v>601713.30000000005</v>
      </c>
    </row>
    <row r="23" spans="1:6" x14ac:dyDescent="0.25">
      <c r="A23" s="70" t="s">
        <v>72</v>
      </c>
      <c r="B23" s="72">
        <v>54371.75</v>
      </c>
      <c r="C23" s="72">
        <v>25790.55</v>
      </c>
      <c r="D23" s="72">
        <v>223715.72</v>
      </c>
      <c r="E23" s="72">
        <v>73923.760000000009</v>
      </c>
      <c r="F23" s="73">
        <f t="shared" si="1"/>
        <v>377801.78</v>
      </c>
    </row>
    <row r="24" spans="1:6" x14ac:dyDescent="0.25">
      <c r="A24" s="70" t="s">
        <v>74</v>
      </c>
      <c r="B24" s="72">
        <v>101736.3</v>
      </c>
      <c r="C24" s="72">
        <v>54619.67</v>
      </c>
      <c r="D24" s="72">
        <v>69026.55</v>
      </c>
      <c r="E24" s="72">
        <v>81849.59</v>
      </c>
      <c r="F24" s="73">
        <f t="shared" si="1"/>
        <v>307232.11</v>
      </c>
    </row>
    <row r="25" spans="1:6" x14ac:dyDescent="0.25">
      <c r="A25" s="70" t="s">
        <v>75</v>
      </c>
      <c r="B25" s="72">
        <v>61077.599999999991</v>
      </c>
      <c r="C25" s="72">
        <v>63232.789999999994</v>
      </c>
      <c r="D25" s="72">
        <v>63232.78</v>
      </c>
      <c r="E25" s="72">
        <v>66055.7</v>
      </c>
      <c r="F25" s="73">
        <f t="shared" si="1"/>
        <v>253598.87</v>
      </c>
    </row>
    <row r="26" spans="1:6" x14ac:dyDescent="0.25">
      <c r="A26" s="70" t="s">
        <v>76</v>
      </c>
      <c r="B26" s="72">
        <v>44600</v>
      </c>
      <c r="C26" s="72">
        <v>46600</v>
      </c>
      <c r="D26" s="72">
        <v>62800</v>
      </c>
      <c r="E26" s="72">
        <v>27600</v>
      </c>
      <c r="F26" s="73">
        <f t="shared" si="1"/>
        <v>181600</v>
      </c>
    </row>
    <row r="27" spans="1:6" x14ac:dyDescent="0.25">
      <c r="A27" s="70" t="s">
        <v>77</v>
      </c>
      <c r="B27" s="72">
        <v>38896.44</v>
      </c>
      <c r="C27" s="72">
        <v>37344.340000000004</v>
      </c>
      <c r="D27" s="72">
        <v>43297.5</v>
      </c>
      <c r="E27" s="72">
        <v>37590.53</v>
      </c>
      <c r="F27" s="73">
        <f t="shared" si="1"/>
        <v>157128.81</v>
      </c>
    </row>
    <row r="28" spans="1:6" x14ac:dyDescent="0.25">
      <c r="A28" s="70" t="s">
        <v>78</v>
      </c>
      <c r="B28" s="72">
        <v>34309.760000000002</v>
      </c>
      <c r="C28" s="72">
        <v>41985.259999999995</v>
      </c>
      <c r="D28" s="72">
        <v>38133.75</v>
      </c>
      <c r="E28" s="72">
        <v>40332.639999999999</v>
      </c>
      <c r="F28" s="73">
        <f t="shared" si="1"/>
        <v>154761.40999999997</v>
      </c>
    </row>
    <row r="29" spans="1:6" x14ac:dyDescent="0.25">
      <c r="A29" s="70" t="s">
        <v>79</v>
      </c>
      <c r="B29" s="72">
        <v>8028</v>
      </c>
      <c r="C29" s="72">
        <v>32664.67</v>
      </c>
      <c r="D29" s="72">
        <v>52348.28</v>
      </c>
      <c r="E29" s="72">
        <v>36558.51</v>
      </c>
      <c r="F29" s="73">
        <f t="shared" si="1"/>
        <v>129599.45999999999</v>
      </c>
    </row>
    <row r="30" spans="1:6" x14ac:dyDescent="0.25">
      <c r="A30" s="70" t="s">
        <v>130</v>
      </c>
      <c r="B30" s="72">
        <v>16302.91</v>
      </c>
      <c r="C30" s="72">
        <v>42110.81</v>
      </c>
      <c r="D30" s="72">
        <v>52564.21</v>
      </c>
      <c r="E30" s="72">
        <v>18161.84</v>
      </c>
      <c r="F30" s="73">
        <f t="shared" si="1"/>
        <v>129139.76999999999</v>
      </c>
    </row>
    <row r="31" spans="1:6" x14ac:dyDescent="0.25">
      <c r="A31" s="70" t="s">
        <v>80</v>
      </c>
      <c r="B31" s="72">
        <v>17241.38</v>
      </c>
      <c r="C31" s="72">
        <v>25862.07</v>
      </c>
      <c r="D31" s="72">
        <v>17720.690000000002</v>
      </c>
      <c r="E31" s="72">
        <v>36662.959999999999</v>
      </c>
      <c r="F31" s="73">
        <f t="shared" si="1"/>
        <v>97487.1</v>
      </c>
    </row>
    <row r="32" spans="1:6" x14ac:dyDescent="0.25">
      <c r="A32" s="70" t="s">
        <v>81</v>
      </c>
      <c r="B32" s="72">
        <v>22845.800000000003</v>
      </c>
      <c r="C32" s="72">
        <v>11979.699999999999</v>
      </c>
      <c r="D32" s="72">
        <v>37727.729999999996</v>
      </c>
      <c r="E32" s="72">
        <v>15691.63</v>
      </c>
      <c r="F32" s="73">
        <f t="shared" si="1"/>
        <v>88244.86</v>
      </c>
    </row>
    <row r="33" spans="1:6" x14ac:dyDescent="0.25">
      <c r="A33" s="70" t="s">
        <v>82</v>
      </c>
      <c r="B33" s="72">
        <v>27530.54</v>
      </c>
      <c r="C33" s="72">
        <v>21484.560000000001</v>
      </c>
      <c r="D33" s="72">
        <v>4403.68</v>
      </c>
      <c r="E33" s="72">
        <v>6819.09</v>
      </c>
      <c r="F33" s="73">
        <f t="shared" si="1"/>
        <v>60237.87000000001</v>
      </c>
    </row>
    <row r="34" spans="1:6" x14ac:dyDescent="0.25">
      <c r="A34" s="70" t="s">
        <v>84</v>
      </c>
      <c r="B34" s="72">
        <v>17048.36</v>
      </c>
      <c r="C34" s="72">
        <v>9892.1</v>
      </c>
      <c r="D34" s="72">
        <v>11269.05</v>
      </c>
      <c r="E34" s="72">
        <v>19177.28</v>
      </c>
      <c r="F34" s="73">
        <f t="shared" si="1"/>
        <v>57386.789999999994</v>
      </c>
    </row>
    <row r="35" spans="1:6" x14ac:dyDescent="0.25">
      <c r="A35" s="70" t="s">
        <v>85</v>
      </c>
      <c r="B35" s="72">
        <v>10726.2</v>
      </c>
      <c r="C35" s="72">
        <v>14981.43</v>
      </c>
      <c r="D35" s="72">
        <v>12548.419999999998</v>
      </c>
      <c r="E35" s="72">
        <v>8160.98</v>
      </c>
      <c r="F35" s="73">
        <f t="shared" si="1"/>
        <v>46417.03</v>
      </c>
    </row>
    <row r="36" spans="1:6" x14ac:dyDescent="0.25">
      <c r="A36" s="70" t="s">
        <v>86</v>
      </c>
      <c r="B36" s="72">
        <v>12690</v>
      </c>
      <c r="C36" s="72">
        <v>9692.5</v>
      </c>
      <c r="D36" s="72">
        <v>18412.5</v>
      </c>
      <c r="E36" s="72">
        <v>4042.5</v>
      </c>
      <c r="F36" s="73">
        <f t="shared" si="1"/>
        <v>44837.5</v>
      </c>
    </row>
    <row r="37" spans="1:6" x14ac:dyDescent="0.25">
      <c r="A37" s="70" t="s">
        <v>87</v>
      </c>
      <c r="B37" s="72">
        <v>12898.240000000002</v>
      </c>
      <c r="C37" s="72">
        <v>10951.599999999999</v>
      </c>
      <c r="D37" s="72">
        <v>11538.48</v>
      </c>
      <c r="E37" s="72">
        <v>7011.12</v>
      </c>
      <c r="F37" s="73">
        <f t="shared" si="1"/>
        <v>42399.44</v>
      </c>
    </row>
    <row r="38" spans="1:6" x14ac:dyDescent="0.25">
      <c r="A38" s="70" t="s">
        <v>88</v>
      </c>
      <c r="B38" s="72">
        <v>1637.07</v>
      </c>
      <c r="C38" s="72">
        <v>17030</v>
      </c>
      <c r="D38" s="72">
        <v>1884.49</v>
      </c>
      <c r="E38" s="72">
        <v>13017.58</v>
      </c>
      <c r="F38" s="73">
        <f t="shared" si="1"/>
        <v>33569.14</v>
      </c>
    </row>
    <row r="39" spans="1:6" x14ac:dyDescent="0.25">
      <c r="A39" s="70" t="s">
        <v>89</v>
      </c>
      <c r="B39" s="72">
        <v>8360</v>
      </c>
      <c r="C39" s="72">
        <v>13390</v>
      </c>
      <c r="D39" s="72">
        <v>9128</v>
      </c>
      <c r="E39" s="72">
        <v>2100</v>
      </c>
      <c r="F39" s="73">
        <f t="shared" si="1"/>
        <v>32978</v>
      </c>
    </row>
    <row r="40" spans="1:6" x14ac:dyDescent="0.25">
      <c r="A40" s="70" t="s">
        <v>90</v>
      </c>
      <c r="B40" s="72">
        <v>7724.59</v>
      </c>
      <c r="C40" s="72">
        <v>3833.41</v>
      </c>
      <c r="D40" s="72">
        <v>0</v>
      </c>
      <c r="E40" s="72">
        <v>21355.23</v>
      </c>
      <c r="F40" s="73">
        <f t="shared" si="1"/>
        <v>32913.229999999996</v>
      </c>
    </row>
    <row r="41" spans="1:6" x14ac:dyDescent="0.25">
      <c r="A41" s="70" t="s">
        <v>91</v>
      </c>
      <c r="B41" s="72">
        <v>4250</v>
      </c>
      <c r="C41" s="72">
        <v>0</v>
      </c>
      <c r="D41" s="72">
        <v>500</v>
      </c>
      <c r="E41" s="72">
        <v>15000</v>
      </c>
      <c r="F41" s="73">
        <f t="shared" si="1"/>
        <v>19750</v>
      </c>
    </row>
    <row r="42" spans="1:6" x14ac:dyDescent="0.25">
      <c r="A42" s="70" t="s">
        <v>92</v>
      </c>
      <c r="B42" s="72">
        <v>6300</v>
      </c>
      <c r="C42" s="72">
        <v>4200</v>
      </c>
      <c r="D42" s="72">
        <v>0</v>
      </c>
      <c r="E42" s="72">
        <v>5500</v>
      </c>
      <c r="F42" s="73">
        <f t="shared" si="1"/>
        <v>16000</v>
      </c>
    </row>
    <row r="43" spans="1:6" x14ac:dyDescent="0.25">
      <c r="A43" s="70" t="s">
        <v>93</v>
      </c>
      <c r="B43" s="72">
        <v>15030</v>
      </c>
      <c r="C43" s="72">
        <v>0</v>
      </c>
      <c r="D43" s="72">
        <v>0</v>
      </c>
      <c r="E43" s="72">
        <v>0</v>
      </c>
      <c r="F43" s="73">
        <f t="shared" si="1"/>
        <v>15030</v>
      </c>
    </row>
    <row r="44" spans="1:6" x14ac:dyDescent="0.25">
      <c r="A44" s="70" t="s">
        <v>94</v>
      </c>
      <c r="B44" s="72">
        <v>11000</v>
      </c>
      <c r="C44" s="72">
        <v>13655.4</v>
      </c>
      <c r="D44" s="72">
        <v>1000</v>
      </c>
      <c r="E44" s="72">
        <v>-13500</v>
      </c>
      <c r="F44" s="73">
        <f t="shared" si="1"/>
        <v>12155.400000000001</v>
      </c>
    </row>
    <row r="45" spans="1:6" x14ac:dyDescent="0.25">
      <c r="A45" s="70" t="s">
        <v>95</v>
      </c>
      <c r="B45" s="72">
        <v>8815.64</v>
      </c>
      <c r="C45" s="72">
        <v>300.37</v>
      </c>
      <c r="D45" s="72">
        <v>-80</v>
      </c>
      <c r="E45" s="72">
        <v>1935.13</v>
      </c>
      <c r="F45" s="73">
        <f t="shared" si="1"/>
        <v>10971.14</v>
      </c>
    </row>
    <row r="46" spans="1:6" x14ac:dyDescent="0.25">
      <c r="A46" s="70" t="s">
        <v>96</v>
      </c>
      <c r="B46" s="72">
        <v>4924.3799999999992</v>
      </c>
      <c r="C46" s="72">
        <v>1481.46</v>
      </c>
      <c r="D46" s="72">
        <v>1321.4</v>
      </c>
      <c r="E46" s="72">
        <v>2682.15</v>
      </c>
      <c r="F46" s="73">
        <f t="shared" si="1"/>
        <v>10409.39</v>
      </c>
    </row>
    <row r="47" spans="1:6" x14ac:dyDescent="0.25">
      <c r="A47" s="70" t="s">
        <v>97</v>
      </c>
      <c r="B47" s="72">
        <v>0</v>
      </c>
      <c r="C47" s="72">
        <v>0</v>
      </c>
      <c r="D47" s="72">
        <v>0</v>
      </c>
      <c r="E47" s="72">
        <v>9965.6200000000008</v>
      </c>
      <c r="F47" s="73">
        <f t="shared" si="1"/>
        <v>9965.6200000000008</v>
      </c>
    </row>
    <row r="48" spans="1:6" x14ac:dyDescent="0.25">
      <c r="A48" s="70" t="s">
        <v>98</v>
      </c>
      <c r="B48" s="72">
        <v>2340</v>
      </c>
      <c r="C48" s="72">
        <v>2340</v>
      </c>
      <c r="D48" s="72">
        <v>2340</v>
      </c>
      <c r="E48" s="72">
        <v>2340</v>
      </c>
      <c r="F48" s="73">
        <f t="shared" si="1"/>
        <v>9360</v>
      </c>
    </row>
    <row r="49" spans="1:6" x14ac:dyDescent="0.25">
      <c r="A49" s="70" t="s">
        <v>99</v>
      </c>
      <c r="B49" s="72">
        <v>0</v>
      </c>
      <c r="C49" s="72">
        <v>0</v>
      </c>
      <c r="D49" s="72">
        <v>0</v>
      </c>
      <c r="E49" s="72">
        <v>8770.52</v>
      </c>
      <c r="F49" s="73">
        <f t="shared" si="1"/>
        <v>8770.52</v>
      </c>
    </row>
    <row r="50" spans="1:6" x14ac:dyDescent="0.25">
      <c r="A50" s="70" t="s">
        <v>100</v>
      </c>
      <c r="B50" s="72">
        <v>0</v>
      </c>
      <c r="C50" s="72">
        <v>6832.1</v>
      </c>
      <c r="D50" s="72">
        <v>0</v>
      </c>
      <c r="E50" s="72">
        <v>682.76</v>
      </c>
      <c r="F50" s="73">
        <f t="shared" si="1"/>
        <v>7514.8600000000006</v>
      </c>
    </row>
    <row r="51" spans="1:6" x14ac:dyDescent="0.25">
      <c r="A51" s="70" t="s">
        <v>101</v>
      </c>
      <c r="B51" s="72">
        <v>106</v>
      </c>
      <c r="C51" s="72">
        <v>3714.71</v>
      </c>
      <c r="D51" s="72">
        <v>441</v>
      </c>
      <c r="E51" s="72">
        <v>0</v>
      </c>
      <c r="F51" s="73">
        <f t="shared" si="1"/>
        <v>4261.71</v>
      </c>
    </row>
    <row r="52" spans="1:6" x14ac:dyDescent="0.25">
      <c r="A52" s="70" t="s">
        <v>102</v>
      </c>
      <c r="B52" s="72">
        <v>0</v>
      </c>
      <c r="C52" s="72">
        <v>0</v>
      </c>
      <c r="D52" s="72">
        <v>0</v>
      </c>
      <c r="E52" s="72">
        <v>2497</v>
      </c>
      <c r="F52" s="73">
        <f t="shared" si="1"/>
        <v>2497</v>
      </c>
    </row>
    <row r="53" spans="1:6" x14ac:dyDescent="0.25">
      <c r="A53" s="70" t="s">
        <v>103</v>
      </c>
      <c r="B53" s="72">
        <v>0</v>
      </c>
      <c r="C53" s="72">
        <v>572.05999999999995</v>
      </c>
      <c r="D53" s="72">
        <v>949.04</v>
      </c>
      <c r="E53" s="72">
        <v>631.47</v>
      </c>
      <c r="F53" s="73">
        <f t="shared" si="1"/>
        <v>2152.5699999999997</v>
      </c>
    </row>
    <row r="54" spans="1:6" x14ac:dyDescent="0.25">
      <c r="A54" s="70" t="s">
        <v>104</v>
      </c>
      <c r="B54" s="72">
        <v>3939.77</v>
      </c>
      <c r="C54" s="72">
        <v>-2482.77</v>
      </c>
      <c r="D54" s="72">
        <v>0</v>
      </c>
      <c r="E54" s="72">
        <v>372</v>
      </c>
      <c r="F54" s="73">
        <f t="shared" si="1"/>
        <v>1829</v>
      </c>
    </row>
    <row r="55" spans="1:6" x14ac:dyDescent="0.25">
      <c r="A55" s="70" t="s">
        <v>105</v>
      </c>
      <c r="B55" s="72">
        <v>0</v>
      </c>
      <c r="C55" s="72">
        <v>1500</v>
      </c>
      <c r="D55" s="72">
        <v>0</v>
      </c>
      <c r="E55" s="72">
        <v>0</v>
      </c>
      <c r="F55" s="73">
        <f t="shared" si="1"/>
        <v>1500</v>
      </c>
    </row>
    <row r="56" spans="1:6" x14ac:dyDescent="0.25">
      <c r="A56" s="70" t="s">
        <v>106</v>
      </c>
      <c r="B56" s="72">
        <v>1200</v>
      </c>
      <c r="C56" s="72">
        <v>0</v>
      </c>
      <c r="D56" s="72">
        <v>0</v>
      </c>
      <c r="E56" s="72">
        <v>0</v>
      </c>
      <c r="F56" s="73">
        <f t="shared" si="1"/>
        <v>1200</v>
      </c>
    </row>
    <row r="57" spans="1:6" x14ac:dyDescent="0.25">
      <c r="A57" s="70" t="s">
        <v>107</v>
      </c>
      <c r="B57" s="72">
        <v>1158.8800000000001</v>
      </c>
      <c r="C57" s="72">
        <v>0</v>
      </c>
      <c r="D57" s="72">
        <v>0</v>
      </c>
      <c r="E57" s="72">
        <v>0</v>
      </c>
      <c r="F57" s="73">
        <f t="shared" si="1"/>
        <v>1158.8800000000001</v>
      </c>
    </row>
    <row r="58" spans="1:6" x14ac:dyDescent="0.25">
      <c r="A58" s="70" t="s">
        <v>108</v>
      </c>
      <c r="B58" s="72">
        <v>609.54999999999995</v>
      </c>
      <c r="C58" s="72">
        <v>0</v>
      </c>
      <c r="D58" s="72">
        <v>0</v>
      </c>
      <c r="E58" s="72">
        <v>0</v>
      </c>
      <c r="F58" s="73">
        <f t="shared" si="1"/>
        <v>609.54999999999995</v>
      </c>
    </row>
    <row r="59" spans="1:6" ht="16.5" thickBot="1" x14ac:dyDescent="0.3">
      <c r="A59" s="70" t="s">
        <v>109</v>
      </c>
      <c r="B59" s="72">
        <v>0</v>
      </c>
      <c r="C59" s="72">
        <v>307.76</v>
      </c>
      <c r="D59" s="72">
        <v>0</v>
      </c>
      <c r="E59" s="72">
        <v>0</v>
      </c>
      <c r="F59" s="73">
        <f t="shared" si="1"/>
        <v>307.76</v>
      </c>
    </row>
    <row r="60" spans="1:6" ht="16.5" thickBot="1" x14ac:dyDescent="0.3">
      <c r="A60" s="81" t="s">
        <v>66</v>
      </c>
      <c r="B60" s="64">
        <f>SUM(B19:B59)</f>
        <v>2336764.88</v>
      </c>
      <c r="C60" s="64">
        <f>SUM(C19:C59)</f>
        <v>2559175.48</v>
      </c>
      <c r="D60" s="64">
        <f>SUM(D19:D59)</f>
        <v>2559899.2999999993</v>
      </c>
      <c r="E60" s="64">
        <f>SUM(E19:E59)</f>
        <v>3470755.3899999987</v>
      </c>
      <c r="F60" s="82">
        <f>SUM(F19:F59)</f>
        <v>10926595.049999999</v>
      </c>
    </row>
    <row r="61" spans="1:6" x14ac:dyDescent="0.25">
      <c r="A61" s="70"/>
      <c r="B61" s="72"/>
      <c r="C61" s="72"/>
      <c r="D61" s="72"/>
      <c r="E61" s="72"/>
      <c r="F61" s="73"/>
    </row>
    <row r="62" spans="1:6" x14ac:dyDescent="0.25">
      <c r="A62" s="70"/>
      <c r="B62" s="72"/>
      <c r="C62" s="72"/>
      <c r="D62" s="72"/>
      <c r="E62" s="72"/>
      <c r="F62" s="73"/>
    </row>
    <row r="63" spans="1:6" x14ac:dyDescent="0.25">
      <c r="A63" s="70"/>
      <c r="B63" s="72"/>
      <c r="C63" s="72"/>
      <c r="D63" s="72"/>
      <c r="E63" s="72"/>
      <c r="F63" s="73"/>
    </row>
    <row r="64" spans="1:6" x14ac:dyDescent="0.25">
      <c r="A64" s="83" t="s">
        <v>52</v>
      </c>
      <c r="B64" s="70"/>
      <c r="C64" s="70"/>
      <c r="D64" s="70"/>
      <c r="E64" s="70"/>
      <c r="F64" s="71"/>
    </row>
    <row r="65" spans="1:6" s="84" customFormat="1" x14ac:dyDescent="0.25">
      <c r="A65" s="72" t="s">
        <v>52</v>
      </c>
      <c r="B65" s="72"/>
      <c r="C65" s="72"/>
      <c r="D65" s="72"/>
      <c r="E65" s="72">
        <v>415938.93</v>
      </c>
      <c r="F65" s="73">
        <v>415938.93</v>
      </c>
    </row>
    <row r="66" spans="1:6" s="84" customFormat="1" x14ac:dyDescent="0.25">
      <c r="A66" s="72"/>
      <c r="B66" s="72"/>
      <c r="C66" s="72"/>
      <c r="D66" s="72"/>
      <c r="E66" s="72"/>
      <c r="F66" s="73"/>
    </row>
    <row r="67" spans="1:6" s="84" customFormat="1" x14ac:dyDescent="0.25">
      <c r="A67" s="72" t="s">
        <v>114</v>
      </c>
      <c r="B67" s="72"/>
      <c r="C67" s="72"/>
      <c r="D67" s="72"/>
      <c r="E67" s="72"/>
      <c r="F67" s="73"/>
    </row>
    <row r="68" spans="1:6" x14ac:dyDescent="0.25">
      <c r="A68" s="70" t="s">
        <v>83</v>
      </c>
      <c r="B68" s="72">
        <v>13103.61</v>
      </c>
      <c r="C68" s="72">
        <v>14690.710000000001</v>
      </c>
      <c r="D68" s="72">
        <v>14476.54</v>
      </c>
      <c r="E68" s="72">
        <v>17941.39</v>
      </c>
      <c r="F68" s="73">
        <f>SUM(B68:E68)</f>
        <v>60212.25</v>
      </c>
    </row>
    <row r="69" spans="1:6" x14ac:dyDescent="0.25">
      <c r="A69" s="70" t="s">
        <v>71</v>
      </c>
      <c r="B69" s="72">
        <v>74989.87</v>
      </c>
      <c r="C69" s="72">
        <v>90362</v>
      </c>
      <c r="D69" s="72">
        <v>121535.17</v>
      </c>
      <c r="E69" s="72">
        <v>108277.07</v>
      </c>
      <c r="F69" s="73">
        <f>SUM(B69:E69)</f>
        <v>395164.11</v>
      </c>
    </row>
    <row r="70" spans="1:6" x14ac:dyDescent="0.25">
      <c r="A70" s="70"/>
      <c r="B70" s="85">
        <f>SUM(B68:B69)</f>
        <v>88093.48</v>
      </c>
      <c r="C70" s="85">
        <f t="shared" ref="C70:F70" si="2">SUM(C68:C69)</f>
        <v>105052.71</v>
      </c>
      <c r="D70" s="85">
        <f t="shared" si="2"/>
        <v>136011.71</v>
      </c>
      <c r="E70" s="85">
        <f t="shared" si="2"/>
        <v>126218.46</v>
      </c>
      <c r="F70" s="86">
        <f t="shared" si="2"/>
        <v>455376.36</v>
      </c>
    </row>
    <row r="71" spans="1:6" ht="16.5" thickBot="1" x14ac:dyDescent="0.3">
      <c r="A71" s="70"/>
      <c r="B71" s="85"/>
      <c r="C71" s="85"/>
      <c r="D71" s="85"/>
      <c r="E71" s="85"/>
      <c r="F71" s="86"/>
    </row>
    <row r="72" spans="1:6" ht="16.5" thickBot="1" x14ac:dyDescent="0.3">
      <c r="A72" s="87" t="s">
        <v>53</v>
      </c>
      <c r="B72" s="75">
        <f>B60+B65+B70</f>
        <v>2424858.36</v>
      </c>
      <c r="C72" s="75">
        <f t="shared" ref="C72:F72" si="3">C60+C65+C70</f>
        <v>2664228.19</v>
      </c>
      <c r="D72" s="75">
        <f t="shared" si="3"/>
        <v>2695911.0099999993</v>
      </c>
      <c r="E72" s="75">
        <f t="shared" si="3"/>
        <v>4012912.7799999989</v>
      </c>
      <c r="F72" s="76">
        <f t="shared" si="3"/>
        <v>11797910.339999998</v>
      </c>
    </row>
    <row r="73" spans="1:6" ht="16.5" thickBot="1" x14ac:dyDescent="0.3">
      <c r="A73" s="88"/>
      <c r="B73" s="89"/>
      <c r="C73" s="89"/>
      <c r="D73" s="89"/>
      <c r="E73" s="89"/>
      <c r="F73" s="90"/>
    </row>
    <row r="74" spans="1:6" ht="16.5" thickBot="1" x14ac:dyDescent="0.3">
      <c r="A74" s="91" t="s">
        <v>54</v>
      </c>
      <c r="B74" s="92">
        <f>B14-B72</f>
        <v>114203.79000000004</v>
      </c>
      <c r="C74" s="92">
        <f>C14-C72</f>
        <v>1119827.5699999994</v>
      </c>
      <c r="D74" s="92">
        <f>D14-D72</f>
        <v>303044.12000000104</v>
      </c>
      <c r="E74" s="92">
        <f>E14-E72</f>
        <v>491196.89000000106</v>
      </c>
      <c r="F74" s="93">
        <f>F14-F72</f>
        <v>2028272.3700000029</v>
      </c>
    </row>
  </sheetData>
  <mergeCells count="4">
    <mergeCell ref="A1:F1"/>
    <mergeCell ref="A2:F2"/>
    <mergeCell ref="A3:A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A40" sqref="A40"/>
    </sheetView>
  </sheetViews>
  <sheetFormatPr baseColWidth="10" defaultColWidth="51.28515625" defaultRowHeight="15.75" x14ac:dyDescent="0.25"/>
  <cols>
    <col min="1" max="1" width="51.28515625" style="65"/>
    <col min="2" max="6" width="15.7109375" style="65" customWidth="1"/>
    <col min="7" max="16384" width="51.28515625" style="65"/>
  </cols>
  <sheetData>
    <row r="1" spans="1:6" x14ac:dyDescent="0.25">
      <c r="A1" s="104" t="s">
        <v>55</v>
      </c>
      <c r="B1" s="104"/>
      <c r="C1" s="104"/>
      <c r="D1" s="104"/>
      <c r="E1" s="104"/>
      <c r="F1" s="104"/>
    </row>
    <row r="2" spans="1:6" ht="16.5" thickBot="1" x14ac:dyDescent="0.3">
      <c r="A2" s="104">
        <v>2017</v>
      </c>
      <c r="B2" s="104"/>
      <c r="C2" s="104"/>
      <c r="D2" s="104"/>
      <c r="E2" s="104"/>
      <c r="F2" s="105"/>
    </row>
    <row r="3" spans="1:6" x14ac:dyDescent="0.25">
      <c r="A3" s="106" t="s">
        <v>0</v>
      </c>
      <c r="B3" s="66" t="s">
        <v>56</v>
      </c>
      <c r="C3" s="66" t="s">
        <v>57</v>
      </c>
      <c r="D3" s="66" t="s">
        <v>58</v>
      </c>
      <c r="E3" s="67" t="s">
        <v>59</v>
      </c>
      <c r="F3" s="108" t="s">
        <v>60</v>
      </c>
    </row>
    <row r="4" spans="1:6" x14ac:dyDescent="0.25">
      <c r="A4" s="107"/>
      <c r="B4" s="68" t="s">
        <v>61</v>
      </c>
      <c r="C4" s="68" t="s">
        <v>61</v>
      </c>
      <c r="D4" s="68" t="s">
        <v>61</v>
      </c>
      <c r="E4" s="69" t="s">
        <v>61</v>
      </c>
      <c r="F4" s="109"/>
    </row>
    <row r="5" spans="1:6" x14ac:dyDescent="0.25">
      <c r="A5" s="94" t="s">
        <v>1</v>
      </c>
      <c r="B5" s="95">
        <v>2511766.87</v>
      </c>
      <c r="C5" s="95">
        <v>2690428.5599999996</v>
      </c>
      <c r="D5" s="95">
        <v>2673447.34</v>
      </c>
      <c r="E5" s="95">
        <v>2098807.9400000013</v>
      </c>
      <c r="F5" s="73">
        <f>SUM(B5:E5)</f>
        <v>9974450.7100000009</v>
      </c>
    </row>
    <row r="6" spans="1:6" x14ac:dyDescent="0.25">
      <c r="A6" s="94" t="s">
        <v>2</v>
      </c>
      <c r="B6" s="95">
        <v>280960.96999999997</v>
      </c>
      <c r="C6" s="95">
        <v>562201.74</v>
      </c>
      <c r="D6" s="95">
        <v>319416.34000000008</v>
      </c>
      <c r="E6" s="95">
        <v>318402.04000000004</v>
      </c>
      <c r="F6" s="73">
        <f t="shared" ref="F6:F12" si="0">SUM(B6:E6)</f>
        <v>1480981.09</v>
      </c>
    </row>
    <row r="7" spans="1:6" x14ac:dyDescent="0.25">
      <c r="A7" s="94" t="s">
        <v>111</v>
      </c>
      <c r="B7" s="95">
        <v>0</v>
      </c>
      <c r="C7" s="95">
        <v>0</v>
      </c>
      <c r="D7" s="95">
        <v>0</v>
      </c>
      <c r="E7" s="95">
        <v>439653.61</v>
      </c>
      <c r="F7" s="73">
        <f t="shared" si="0"/>
        <v>439653.61</v>
      </c>
    </row>
    <row r="8" spans="1:6" x14ac:dyDescent="0.25">
      <c r="A8" s="94" t="s">
        <v>40</v>
      </c>
      <c r="B8" s="95">
        <v>0</v>
      </c>
      <c r="C8" s="95">
        <v>0</v>
      </c>
      <c r="D8" s="95">
        <v>0</v>
      </c>
      <c r="E8" s="95">
        <v>23561</v>
      </c>
      <c r="F8" s="73">
        <f t="shared" si="0"/>
        <v>23561</v>
      </c>
    </row>
    <row r="9" spans="1:6" x14ac:dyDescent="0.25">
      <c r="A9" s="94" t="s">
        <v>3</v>
      </c>
      <c r="B9" s="95">
        <v>0</v>
      </c>
      <c r="C9" s="95">
        <v>817545</v>
      </c>
      <c r="D9" s="95">
        <v>3874.5</v>
      </c>
      <c r="E9" s="95">
        <v>911824.75</v>
      </c>
      <c r="F9" s="73">
        <f t="shared" si="0"/>
        <v>1733244.25</v>
      </c>
    </row>
    <row r="10" spans="1:6" x14ac:dyDescent="0.25">
      <c r="A10" s="94" t="s">
        <v>5</v>
      </c>
      <c r="B10" s="95">
        <v>2450000</v>
      </c>
      <c r="C10" s="95">
        <v>0</v>
      </c>
      <c r="D10" s="95">
        <v>0</v>
      </c>
      <c r="E10" s="95">
        <v>0</v>
      </c>
      <c r="F10" s="73">
        <f t="shared" si="0"/>
        <v>2450000</v>
      </c>
    </row>
    <row r="11" spans="1:6" x14ac:dyDescent="0.25">
      <c r="A11" s="94" t="s">
        <v>112</v>
      </c>
      <c r="B11" s="95">
        <v>1299.8800000000001</v>
      </c>
      <c r="C11" s="95">
        <v>0</v>
      </c>
      <c r="D11" s="95">
        <v>143.02999999999997</v>
      </c>
      <c r="E11" s="95">
        <v>0</v>
      </c>
      <c r="F11" s="73">
        <f t="shared" si="0"/>
        <v>1442.91</v>
      </c>
    </row>
    <row r="12" spans="1:6" x14ac:dyDescent="0.25">
      <c r="A12" s="94" t="s">
        <v>113</v>
      </c>
      <c r="B12" s="95">
        <v>88230.88</v>
      </c>
      <c r="C12" s="95">
        <v>112806.18</v>
      </c>
      <c r="D12" s="95">
        <v>130141.01000000001</v>
      </c>
      <c r="E12" s="95">
        <v>139354.02999999997</v>
      </c>
      <c r="F12" s="73">
        <f t="shared" si="0"/>
        <v>470532.1</v>
      </c>
    </row>
    <row r="13" spans="1:6" ht="16.5" thickBot="1" x14ac:dyDescent="0.3">
      <c r="A13" s="70"/>
      <c r="B13" s="70"/>
      <c r="C13" s="70"/>
      <c r="D13" s="70"/>
      <c r="E13" s="70"/>
      <c r="F13" s="71"/>
    </row>
    <row r="14" spans="1:6" ht="16.5" thickBot="1" x14ac:dyDescent="0.3">
      <c r="A14" s="74" t="s">
        <v>7</v>
      </c>
      <c r="B14" s="75">
        <f>SUM(B5:B13)</f>
        <v>5332258.5999999996</v>
      </c>
      <c r="C14" s="75">
        <f>SUM(C5:C13)</f>
        <v>4182981.48</v>
      </c>
      <c r="D14" s="75">
        <f>SUM(D5:D13)</f>
        <v>3127022.2199999997</v>
      </c>
      <c r="E14" s="75">
        <f>SUM(E5:E13)</f>
        <v>3931603.370000001</v>
      </c>
      <c r="F14" s="76">
        <f>SUM(F5:F13)</f>
        <v>16573865.67</v>
      </c>
    </row>
    <row r="15" spans="1:6" x14ac:dyDescent="0.25">
      <c r="F15" s="71"/>
    </row>
    <row r="16" spans="1:6" x14ac:dyDescent="0.25">
      <c r="A16" s="77" t="s">
        <v>62</v>
      </c>
      <c r="B16" s="78"/>
      <c r="C16" s="78"/>
      <c r="D16" s="78"/>
      <c r="E16" s="79"/>
      <c r="F16" s="80"/>
    </row>
    <row r="17" spans="1:6" x14ac:dyDescent="0.25">
      <c r="A17" s="94" t="s">
        <v>67</v>
      </c>
      <c r="B17" s="95">
        <v>1294853.8499999999</v>
      </c>
      <c r="C17" s="95">
        <v>1404608.62</v>
      </c>
      <c r="D17" s="95">
        <v>1393790.89</v>
      </c>
      <c r="E17" s="95">
        <v>1634024.0099999998</v>
      </c>
      <c r="F17" s="96">
        <f>SUM(B17:E17)</f>
        <v>5727277.3699999992</v>
      </c>
    </row>
    <row r="18" spans="1:6" x14ac:dyDescent="0.25">
      <c r="A18" s="94" t="s">
        <v>68</v>
      </c>
      <c r="B18" s="95">
        <v>476040.15</v>
      </c>
      <c r="C18" s="95">
        <v>705195.39</v>
      </c>
      <c r="D18" s="95">
        <v>553119.83000000007</v>
      </c>
      <c r="E18" s="95">
        <v>1228205.6599999997</v>
      </c>
      <c r="F18" s="96">
        <f t="shared" ref="F18:F62" si="1">SUM(B18:E18)</f>
        <v>2962561.03</v>
      </c>
    </row>
    <row r="19" spans="1:6" x14ac:dyDescent="0.25">
      <c r="A19" s="94" t="s">
        <v>72</v>
      </c>
      <c r="B19" s="95">
        <v>50189.9</v>
      </c>
      <c r="C19" s="95">
        <v>171601.49000000002</v>
      </c>
      <c r="D19" s="95">
        <v>115840.27999999997</v>
      </c>
      <c r="E19" s="95">
        <v>159314.17000000004</v>
      </c>
      <c r="F19" s="96">
        <f t="shared" si="1"/>
        <v>496945.84</v>
      </c>
    </row>
    <row r="20" spans="1:6" x14ac:dyDescent="0.25">
      <c r="A20" s="94" t="s">
        <v>115</v>
      </c>
      <c r="B20" s="95">
        <v>117978.65</v>
      </c>
      <c r="C20" s="95">
        <v>130530.08</v>
      </c>
      <c r="D20" s="95">
        <v>128970.72999999997</v>
      </c>
      <c r="E20" s="95">
        <v>137815.67000000004</v>
      </c>
      <c r="F20" s="96">
        <f t="shared" si="1"/>
        <v>515295.13</v>
      </c>
    </row>
    <row r="21" spans="1:6" x14ac:dyDescent="0.25">
      <c r="A21" s="94" t="s">
        <v>80</v>
      </c>
      <c r="B21" s="95">
        <v>3043</v>
      </c>
      <c r="C21" s="95">
        <v>6739.52</v>
      </c>
      <c r="D21" s="95">
        <v>68259.330000000016</v>
      </c>
      <c r="E21" s="95">
        <v>135646.16999999998</v>
      </c>
      <c r="F21" s="96">
        <f t="shared" si="1"/>
        <v>213688.02000000002</v>
      </c>
    </row>
    <row r="22" spans="1:6" x14ac:dyDescent="0.25">
      <c r="A22" s="94" t="s">
        <v>116</v>
      </c>
      <c r="B22" s="95">
        <v>45679.789999999994</v>
      </c>
      <c r="C22" s="95">
        <v>110969.72</v>
      </c>
      <c r="D22" s="95">
        <v>55959.64</v>
      </c>
      <c r="E22" s="95">
        <v>114741.84000000003</v>
      </c>
      <c r="F22" s="96">
        <f t="shared" si="1"/>
        <v>327350.99000000005</v>
      </c>
    </row>
    <row r="23" spans="1:6" x14ac:dyDescent="0.25">
      <c r="A23" s="94" t="s">
        <v>74</v>
      </c>
      <c r="B23" s="95">
        <v>74534.41</v>
      </c>
      <c r="C23" s="95">
        <v>91921.600000000006</v>
      </c>
      <c r="D23" s="95">
        <v>127323.33999999997</v>
      </c>
      <c r="E23" s="95">
        <v>113397.71000000002</v>
      </c>
      <c r="F23" s="96">
        <f t="shared" si="1"/>
        <v>407177.06</v>
      </c>
    </row>
    <row r="24" spans="1:6" x14ac:dyDescent="0.25">
      <c r="A24" s="94" t="s">
        <v>117</v>
      </c>
      <c r="B24" s="95">
        <v>36522.149999999994</v>
      </c>
      <c r="C24" s="95">
        <v>88516.55</v>
      </c>
      <c r="D24" s="95">
        <v>45175.560000000012</v>
      </c>
      <c r="E24" s="95">
        <v>91810.43</v>
      </c>
      <c r="F24" s="96">
        <f t="shared" si="1"/>
        <v>262024.69</v>
      </c>
    </row>
    <row r="25" spans="1:6" x14ac:dyDescent="0.25">
      <c r="A25" s="94" t="s">
        <v>75</v>
      </c>
      <c r="B25" s="95">
        <v>52242.52</v>
      </c>
      <c r="C25" s="95">
        <v>57894.750000000007</v>
      </c>
      <c r="D25" s="95">
        <v>107200.54</v>
      </c>
      <c r="E25" s="95">
        <v>88156.989999999991</v>
      </c>
      <c r="F25" s="96">
        <f t="shared" si="1"/>
        <v>305494.8</v>
      </c>
    </row>
    <row r="26" spans="1:6" x14ac:dyDescent="0.25">
      <c r="A26" s="94" t="s">
        <v>76</v>
      </c>
      <c r="B26" s="95">
        <v>45500</v>
      </c>
      <c r="C26" s="95">
        <v>41400</v>
      </c>
      <c r="D26" s="95">
        <v>45000</v>
      </c>
      <c r="E26" s="95">
        <v>48100</v>
      </c>
      <c r="F26" s="96">
        <f t="shared" si="1"/>
        <v>180000</v>
      </c>
    </row>
    <row r="27" spans="1:6" x14ac:dyDescent="0.25">
      <c r="A27" s="94" t="s">
        <v>78</v>
      </c>
      <c r="B27" s="95">
        <v>36425.699999999997</v>
      </c>
      <c r="C27" s="95">
        <v>37127.100000000006</v>
      </c>
      <c r="D27" s="95">
        <v>45142.3</v>
      </c>
      <c r="E27" s="95">
        <v>46239.570000000007</v>
      </c>
      <c r="F27" s="96">
        <f t="shared" si="1"/>
        <v>164934.67000000001</v>
      </c>
    </row>
    <row r="28" spans="1:6" x14ac:dyDescent="0.25">
      <c r="A28" s="94" t="s">
        <v>77</v>
      </c>
      <c r="B28" s="95">
        <v>37008.310000000005</v>
      </c>
      <c r="C28" s="95">
        <v>35996.76999999999</v>
      </c>
      <c r="D28" s="95">
        <v>35944.720000000008</v>
      </c>
      <c r="E28" s="95">
        <v>35689.910000000003</v>
      </c>
      <c r="F28" s="96">
        <f t="shared" si="1"/>
        <v>144639.71</v>
      </c>
    </row>
    <row r="29" spans="1:6" x14ac:dyDescent="0.25">
      <c r="A29" s="94" t="s">
        <v>89</v>
      </c>
      <c r="B29" s="95">
        <v>5320</v>
      </c>
      <c r="C29" s="95">
        <v>6470</v>
      </c>
      <c r="D29" s="95">
        <v>15857</v>
      </c>
      <c r="E29" s="95">
        <v>27511</v>
      </c>
      <c r="F29" s="96">
        <f t="shared" si="1"/>
        <v>55158</v>
      </c>
    </row>
    <row r="30" spans="1:6" x14ac:dyDescent="0.25">
      <c r="A30" s="94" t="s">
        <v>86</v>
      </c>
      <c r="B30" s="95">
        <v>2387.5</v>
      </c>
      <c r="C30" s="95">
        <v>1300</v>
      </c>
      <c r="D30" s="95">
        <v>3250</v>
      </c>
      <c r="E30" s="95">
        <v>26462.5</v>
      </c>
      <c r="F30" s="96">
        <f t="shared" si="1"/>
        <v>33400</v>
      </c>
    </row>
    <row r="31" spans="1:6" x14ac:dyDescent="0.25">
      <c r="A31" s="94" t="s">
        <v>85</v>
      </c>
      <c r="B31" s="95">
        <v>17877.080000000002</v>
      </c>
      <c r="C31" s="95">
        <v>7855.6100000000006</v>
      </c>
      <c r="D31" s="95">
        <v>8016.2099999999991</v>
      </c>
      <c r="E31" s="95">
        <v>20254.880000000005</v>
      </c>
      <c r="F31" s="96">
        <f t="shared" si="1"/>
        <v>54003.780000000006</v>
      </c>
    </row>
    <row r="32" spans="1:6" x14ac:dyDescent="0.25">
      <c r="A32" s="94" t="s">
        <v>118</v>
      </c>
      <c r="B32" s="95">
        <v>0</v>
      </c>
      <c r="C32" s="95">
        <v>0</v>
      </c>
      <c r="D32" s="95">
        <v>39109.199999999997</v>
      </c>
      <c r="E32" s="95">
        <v>19554.600000000006</v>
      </c>
      <c r="F32" s="96">
        <f t="shared" si="1"/>
        <v>58663.8</v>
      </c>
    </row>
    <row r="33" spans="1:6" x14ac:dyDescent="0.25">
      <c r="A33" s="94" t="s">
        <v>81</v>
      </c>
      <c r="B33" s="95">
        <v>31708.99</v>
      </c>
      <c r="C33" s="95">
        <v>17216.21</v>
      </c>
      <c r="D33" s="95">
        <v>31434.2</v>
      </c>
      <c r="E33" s="95">
        <v>16684.93</v>
      </c>
      <c r="F33" s="96">
        <f t="shared" si="1"/>
        <v>97044.329999999987</v>
      </c>
    </row>
    <row r="34" spans="1:6" x14ac:dyDescent="0.25">
      <c r="A34" s="94" t="s">
        <v>105</v>
      </c>
      <c r="B34" s="95">
        <v>2450</v>
      </c>
      <c r="C34" s="95">
        <v>2500</v>
      </c>
      <c r="D34" s="95">
        <v>0</v>
      </c>
      <c r="E34" s="95">
        <v>16182.490000000002</v>
      </c>
      <c r="F34" s="96">
        <f t="shared" si="1"/>
        <v>21132.49</v>
      </c>
    </row>
    <row r="35" spans="1:6" x14ac:dyDescent="0.25">
      <c r="A35" s="94" t="s">
        <v>87</v>
      </c>
      <c r="B35" s="95">
        <v>14320.79</v>
      </c>
      <c r="C35" s="95">
        <v>10862.220000000001</v>
      </c>
      <c r="D35" s="95">
        <v>10752.39</v>
      </c>
      <c r="E35" s="95">
        <v>13527.369999999995</v>
      </c>
      <c r="F35" s="96">
        <f t="shared" si="1"/>
        <v>49462.77</v>
      </c>
    </row>
    <row r="36" spans="1:6" x14ac:dyDescent="0.25">
      <c r="A36" s="94" t="s">
        <v>84</v>
      </c>
      <c r="B36" s="95">
        <v>12855.88</v>
      </c>
      <c r="C36" s="95">
        <v>11213.640000000001</v>
      </c>
      <c r="D36" s="95">
        <v>15771.630000000001</v>
      </c>
      <c r="E36" s="95">
        <v>12203.019999999997</v>
      </c>
      <c r="F36" s="96">
        <f t="shared" si="1"/>
        <v>52044.17</v>
      </c>
    </row>
    <row r="37" spans="1:6" x14ac:dyDescent="0.25">
      <c r="A37" s="97" t="s">
        <v>130</v>
      </c>
      <c r="B37" s="95">
        <v>5093.96</v>
      </c>
      <c r="C37" s="95">
        <v>12411.63</v>
      </c>
      <c r="D37" s="95">
        <v>36963.07</v>
      </c>
      <c r="E37" s="95">
        <v>10447.61</v>
      </c>
      <c r="F37" s="96">
        <f t="shared" si="1"/>
        <v>64916.270000000004</v>
      </c>
    </row>
    <row r="38" spans="1:6" x14ac:dyDescent="0.25">
      <c r="A38" s="94" t="s">
        <v>92</v>
      </c>
      <c r="B38" s="95">
        <v>11000</v>
      </c>
      <c r="C38" s="95">
        <v>0</v>
      </c>
      <c r="D38" s="95">
        <v>5800</v>
      </c>
      <c r="E38" s="95">
        <v>8700</v>
      </c>
      <c r="F38" s="96">
        <f t="shared" si="1"/>
        <v>25500</v>
      </c>
    </row>
    <row r="39" spans="1:6" x14ac:dyDescent="0.25">
      <c r="A39" s="94" t="s">
        <v>119</v>
      </c>
      <c r="B39" s="95">
        <v>0</v>
      </c>
      <c r="C39" s="95">
        <v>0</v>
      </c>
      <c r="D39" s="95">
        <v>0</v>
      </c>
      <c r="E39" s="95">
        <v>8000</v>
      </c>
      <c r="F39" s="96">
        <f t="shared" si="1"/>
        <v>8000</v>
      </c>
    </row>
    <row r="40" spans="1:6" x14ac:dyDescent="0.25">
      <c r="A40" s="94" t="s">
        <v>110</v>
      </c>
      <c r="B40" s="95">
        <v>0</v>
      </c>
      <c r="C40" s="95">
        <v>0</v>
      </c>
      <c r="D40" s="95">
        <v>0</v>
      </c>
      <c r="E40" s="95">
        <v>7757.98</v>
      </c>
      <c r="F40" s="96">
        <f t="shared" si="1"/>
        <v>7757.98</v>
      </c>
    </row>
    <row r="41" spans="1:6" x14ac:dyDescent="0.25">
      <c r="A41" s="94" t="s">
        <v>82</v>
      </c>
      <c r="B41" s="95">
        <v>7623.25</v>
      </c>
      <c r="C41" s="95">
        <v>4910.25</v>
      </c>
      <c r="D41" s="95">
        <v>4897.7200000000012</v>
      </c>
      <c r="E41" s="95">
        <v>7292.4399999999978</v>
      </c>
      <c r="F41" s="96">
        <f t="shared" si="1"/>
        <v>24723.66</v>
      </c>
    </row>
    <row r="42" spans="1:6" x14ac:dyDescent="0.25">
      <c r="A42" s="94" t="s">
        <v>120</v>
      </c>
      <c r="B42" s="95">
        <v>0</v>
      </c>
      <c r="C42" s="95">
        <v>0</v>
      </c>
      <c r="D42" s="95">
        <v>0</v>
      </c>
      <c r="E42" s="95">
        <v>7283.92</v>
      </c>
      <c r="F42" s="96">
        <f t="shared" si="1"/>
        <v>7283.92</v>
      </c>
    </row>
    <row r="43" spans="1:6" x14ac:dyDescent="0.25">
      <c r="A43" s="94" t="s">
        <v>100</v>
      </c>
      <c r="B43" s="95">
        <v>0</v>
      </c>
      <c r="C43" s="95">
        <v>0</v>
      </c>
      <c r="D43" s="95">
        <v>0</v>
      </c>
      <c r="E43" s="95">
        <v>7074.11</v>
      </c>
      <c r="F43" s="96">
        <f t="shared" si="1"/>
        <v>7074.11</v>
      </c>
    </row>
    <row r="44" spans="1:6" x14ac:dyDescent="0.25">
      <c r="A44" s="94" t="s">
        <v>121</v>
      </c>
      <c r="B44" s="95">
        <v>0</v>
      </c>
      <c r="C44" s="95">
        <v>0</v>
      </c>
      <c r="D44" s="95">
        <v>0</v>
      </c>
      <c r="E44" s="95">
        <v>7000</v>
      </c>
      <c r="F44" s="96">
        <f t="shared" si="1"/>
        <v>7000</v>
      </c>
    </row>
    <row r="45" spans="1:6" x14ac:dyDescent="0.25">
      <c r="A45" s="94" t="s">
        <v>122</v>
      </c>
      <c r="B45" s="95">
        <v>0</v>
      </c>
      <c r="C45" s="95">
        <v>0</v>
      </c>
      <c r="D45" s="95">
        <v>0</v>
      </c>
      <c r="E45" s="95">
        <v>6632.2</v>
      </c>
      <c r="F45" s="96">
        <f t="shared" si="1"/>
        <v>6632.2</v>
      </c>
    </row>
    <row r="46" spans="1:6" x14ac:dyDescent="0.25">
      <c r="A46" s="94" t="s">
        <v>79</v>
      </c>
      <c r="B46" s="95">
        <v>111241.38</v>
      </c>
      <c r="C46" s="95">
        <v>23090.78</v>
      </c>
      <c r="D46" s="95">
        <v>9536.3899999999849</v>
      </c>
      <c r="E46" s="95">
        <v>5560</v>
      </c>
      <c r="F46" s="96">
        <f t="shared" si="1"/>
        <v>149428.54999999999</v>
      </c>
    </row>
    <row r="47" spans="1:6" x14ac:dyDescent="0.25">
      <c r="A47" s="94" t="s">
        <v>88</v>
      </c>
      <c r="B47" s="95">
        <v>5000</v>
      </c>
      <c r="C47" s="95">
        <v>1180</v>
      </c>
      <c r="D47" s="95">
        <v>13593.099999999999</v>
      </c>
      <c r="E47" s="95">
        <v>4870</v>
      </c>
      <c r="F47" s="96">
        <f t="shared" si="1"/>
        <v>24643.1</v>
      </c>
    </row>
    <row r="48" spans="1:6" x14ac:dyDescent="0.25">
      <c r="A48" s="94" t="s">
        <v>98</v>
      </c>
      <c r="B48" s="95">
        <v>2340</v>
      </c>
      <c r="C48" s="95">
        <v>2990</v>
      </c>
      <c r="D48" s="95">
        <v>1560</v>
      </c>
      <c r="E48" s="95">
        <v>3018</v>
      </c>
      <c r="F48" s="96">
        <f t="shared" si="1"/>
        <v>9908</v>
      </c>
    </row>
    <row r="49" spans="1:6" x14ac:dyDescent="0.25">
      <c r="A49" s="94" t="s">
        <v>91</v>
      </c>
      <c r="B49" s="95">
        <v>11500</v>
      </c>
      <c r="C49" s="95">
        <v>2237</v>
      </c>
      <c r="D49" s="95">
        <v>3129.3100000000013</v>
      </c>
      <c r="E49" s="95">
        <v>2534.4799999999996</v>
      </c>
      <c r="F49" s="96">
        <f t="shared" si="1"/>
        <v>19400.79</v>
      </c>
    </row>
    <row r="50" spans="1:6" x14ac:dyDescent="0.25">
      <c r="A50" s="94" t="s">
        <v>95</v>
      </c>
      <c r="B50" s="95">
        <v>2419.9299999999998</v>
      </c>
      <c r="C50" s="95">
        <v>0</v>
      </c>
      <c r="D50" s="95">
        <v>44.390000000000327</v>
      </c>
      <c r="E50" s="95">
        <v>2119.9999999999995</v>
      </c>
      <c r="F50" s="96">
        <f t="shared" si="1"/>
        <v>4584.32</v>
      </c>
    </row>
    <row r="51" spans="1:6" x14ac:dyDescent="0.25">
      <c r="A51" s="94" t="s">
        <v>96</v>
      </c>
      <c r="B51" s="95">
        <v>52536.2</v>
      </c>
      <c r="C51" s="95">
        <v>498.7300000000032</v>
      </c>
      <c r="D51" s="95">
        <v>2352.5899999999965</v>
      </c>
      <c r="E51" s="95">
        <v>934.56999999999971</v>
      </c>
      <c r="F51" s="96">
        <f t="shared" si="1"/>
        <v>56322.09</v>
      </c>
    </row>
    <row r="52" spans="1:6" x14ac:dyDescent="0.25">
      <c r="A52" s="94" t="s">
        <v>103</v>
      </c>
      <c r="B52" s="95">
        <v>368.96</v>
      </c>
      <c r="C52" s="95">
        <v>0</v>
      </c>
      <c r="D52" s="95">
        <v>46.550000000000011</v>
      </c>
      <c r="E52" s="95">
        <v>810.33999999999992</v>
      </c>
      <c r="F52" s="96">
        <f t="shared" si="1"/>
        <v>1225.8499999999999</v>
      </c>
    </row>
    <row r="53" spans="1:6" x14ac:dyDescent="0.25">
      <c r="A53" s="94" t="s">
        <v>123</v>
      </c>
      <c r="B53" s="95">
        <v>767.25</v>
      </c>
      <c r="C53" s="95">
        <v>1660.13</v>
      </c>
      <c r="D53" s="95">
        <v>1194.75</v>
      </c>
      <c r="E53" s="95">
        <v>749.96</v>
      </c>
      <c r="F53" s="96">
        <f t="shared" si="1"/>
        <v>4372.09</v>
      </c>
    </row>
    <row r="54" spans="1:6" x14ac:dyDescent="0.25">
      <c r="A54" s="94" t="s">
        <v>124</v>
      </c>
      <c r="B54" s="95">
        <v>67.55</v>
      </c>
      <c r="C54" s="95">
        <v>7817.44</v>
      </c>
      <c r="D54" s="95">
        <v>0</v>
      </c>
      <c r="E54" s="95">
        <v>0</v>
      </c>
      <c r="F54" s="96">
        <f t="shared" si="1"/>
        <v>7884.99</v>
      </c>
    </row>
    <row r="55" spans="1:6" x14ac:dyDescent="0.25">
      <c r="A55" s="94" t="s">
        <v>125</v>
      </c>
      <c r="B55" s="95">
        <v>0</v>
      </c>
      <c r="C55" s="95">
        <v>0</v>
      </c>
      <c r="D55" s="95">
        <v>4140.41</v>
      </c>
      <c r="E55" s="95">
        <v>0</v>
      </c>
      <c r="F55" s="96">
        <f t="shared" si="1"/>
        <v>4140.41</v>
      </c>
    </row>
    <row r="56" spans="1:6" x14ac:dyDescent="0.25">
      <c r="A56" s="94" t="s">
        <v>94</v>
      </c>
      <c r="B56" s="95">
        <v>0</v>
      </c>
      <c r="C56" s="95">
        <v>500</v>
      </c>
      <c r="D56" s="95">
        <v>0</v>
      </c>
      <c r="E56" s="95">
        <v>0</v>
      </c>
      <c r="F56" s="96">
        <f t="shared" si="1"/>
        <v>500</v>
      </c>
    </row>
    <row r="57" spans="1:6" x14ac:dyDescent="0.25">
      <c r="A57" s="94" t="s">
        <v>109</v>
      </c>
      <c r="B57" s="95">
        <v>0</v>
      </c>
      <c r="C57" s="95">
        <v>129.31</v>
      </c>
      <c r="D57" s="95">
        <v>0</v>
      </c>
      <c r="E57" s="95">
        <v>0</v>
      </c>
      <c r="F57" s="96">
        <f t="shared" si="1"/>
        <v>129.31</v>
      </c>
    </row>
    <row r="58" spans="1:6" x14ac:dyDescent="0.25">
      <c r="A58" s="94" t="s">
        <v>126</v>
      </c>
      <c r="B58" s="95">
        <v>22000</v>
      </c>
      <c r="C58" s="95">
        <v>0</v>
      </c>
      <c r="D58" s="95">
        <v>0</v>
      </c>
      <c r="E58" s="95">
        <v>0</v>
      </c>
      <c r="F58" s="96">
        <f t="shared" si="1"/>
        <v>22000</v>
      </c>
    </row>
    <row r="59" spans="1:6" x14ac:dyDescent="0.25">
      <c r="A59" s="94" t="s">
        <v>127</v>
      </c>
      <c r="B59" s="95">
        <v>0</v>
      </c>
      <c r="C59" s="95">
        <v>297.41000000000003</v>
      </c>
      <c r="D59" s="95">
        <v>0</v>
      </c>
      <c r="E59" s="95">
        <v>0</v>
      </c>
      <c r="F59" s="96">
        <f t="shared" si="1"/>
        <v>297.41000000000003</v>
      </c>
    </row>
    <row r="60" spans="1:6" x14ac:dyDescent="0.25">
      <c r="A60" s="94" t="s">
        <v>108</v>
      </c>
      <c r="B60" s="95">
        <v>1488.79</v>
      </c>
      <c r="C60" s="95">
        <v>3380.38</v>
      </c>
      <c r="D60" s="95">
        <v>377.59000000000015</v>
      </c>
      <c r="E60" s="95">
        <v>0</v>
      </c>
      <c r="F60" s="96">
        <f t="shared" si="1"/>
        <v>5246.76</v>
      </c>
    </row>
    <row r="61" spans="1:6" x14ac:dyDescent="0.25">
      <c r="A61" s="94" t="s">
        <v>93</v>
      </c>
      <c r="B61" s="95">
        <v>19305</v>
      </c>
      <c r="C61" s="95">
        <v>0</v>
      </c>
      <c r="D61" s="95">
        <v>0</v>
      </c>
      <c r="E61" s="95">
        <v>0</v>
      </c>
      <c r="F61" s="96">
        <f t="shared" si="1"/>
        <v>19305</v>
      </c>
    </row>
    <row r="62" spans="1:6" x14ac:dyDescent="0.25">
      <c r="A62" s="94" t="s">
        <v>101</v>
      </c>
      <c r="B62" s="95">
        <v>2230.29</v>
      </c>
      <c r="C62" s="95">
        <v>0</v>
      </c>
      <c r="D62" s="95">
        <v>178.55000000000018</v>
      </c>
      <c r="E62" s="95">
        <v>0</v>
      </c>
      <c r="F62" s="96">
        <f t="shared" si="1"/>
        <v>2408.84</v>
      </c>
    </row>
    <row r="63" spans="1:6" x14ac:dyDescent="0.25">
      <c r="A63" s="70" t="s">
        <v>129</v>
      </c>
      <c r="B63" s="72">
        <f>SUM(B17:B62)</f>
        <v>2611921.2300000004</v>
      </c>
      <c r="C63" s="72">
        <f t="shared" ref="C63:F63" si="2">SUM(C17:C62)</f>
        <v>3001022.3300000005</v>
      </c>
      <c r="D63" s="72">
        <f t="shared" si="2"/>
        <v>2929732.2100000004</v>
      </c>
      <c r="E63" s="72">
        <f t="shared" si="2"/>
        <v>4076308.5299999993</v>
      </c>
      <c r="F63" s="73">
        <f t="shared" si="2"/>
        <v>12618984.299999999</v>
      </c>
    </row>
    <row r="64" spans="1:6" x14ac:dyDescent="0.25">
      <c r="A64" s="70"/>
      <c r="B64" s="72"/>
      <c r="C64" s="72"/>
      <c r="D64" s="72"/>
      <c r="E64" s="72"/>
      <c r="F64" s="73"/>
    </row>
    <row r="65" spans="1:6" x14ac:dyDescent="0.25">
      <c r="A65" s="70" t="s">
        <v>52</v>
      </c>
      <c r="B65" s="72"/>
      <c r="C65" s="72"/>
      <c r="D65" s="72"/>
      <c r="E65" s="72"/>
      <c r="F65" s="73"/>
    </row>
    <row r="66" spans="1:6" x14ac:dyDescent="0.25">
      <c r="A66" s="94" t="s">
        <v>73</v>
      </c>
      <c r="B66" s="95">
        <v>0</v>
      </c>
      <c r="C66" s="95">
        <v>0</v>
      </c>
      <c r="D66" s="95">
        <v>0</v>
      </c>
      <c r="E66" s="95">
        <v>769535.7</v>
      </c>
      <c r="F66" s="86">
        <f>SUM(B66:E66)</f>
        <v>769535.7</v>
      </c>
    </row>
    <row r="67" spans="1:6" x14ac:dyDescent="0.25">
      <c r="A67" s="94"/>
      <c r="B67" s="95"/>
      <c r="C67" s="95"/>
      <c r="D67" s="95"/>
      <c r="E67" s="95"/>
      <c r="F67" s="86"/>
    </row>
    <row r="68" spans="1:6" x14ac:dyDescent="0.25">
      <c r="A68" s="94"/>
      <c r="B68" s="95"/>
      <c r="C68" s="95"/>
      <c r="D68" s="95"/>
      <c r="E68" s="95"/>
      <c r="F68" s="86"/>
    </row>
    <row r="69" spans="1:6" s="84" customFormat="1" x14ac:dyDescent="0.25">
      <c r="A69" s="94" t="s">
        <v>83</v>
      </c>
      <c r="B69" s="95">
        <v>14287.92</v>
      </c>
      <c r="C69" s="95">
        <v>13017.35</v>
      </c>
      <c r="D69" s="95">
        <v>14260.289999999997</v>
      </c>
      <c r="E69" s="95">
        <v>20154.47</v>
      </c>
      <c r="F69" s="73">
        <f>SUM(B69:E69)</f>
        <v>61720.03</v>
      </c>
    </row>
    <row r="70" spans="1:6" s="84" customFormat="1" x14ac:dyDescent="0.25">
      <c r="A70" s="94" t="s">
        <v>71</v>
      </c>
      <c r="B70" s="95">
        <v>103934.01999999999</v>
      </c>
      <c r="C70" s="95">
        <v>106691.53000000003</v>
      </c>
      <c r="D70" s="95">
        <v>141559.31</v>
      </c>
      <c r="E70" s="95">
        <v>156729.91999999998</v>
      </c>
      <c r="F70" s="73">
        <f>SUM(B70:E70)</f>
        <v>508914.77999999997</v>
      </c>
    </row>
    <row r="71" spans="1:6" s="84" customFormat="1" x14ac:dyDescent="0.25">
      <c r="A71" s="72" t="s">
        <v>128</v>
      </c>
      <c r="B71" s="72">
        <f>SUM(B69:B70)</f>
        <v>118221.93999999999</v>
      </c>
      <c r="C71" s="72">
        <f>SUM(C69:C70)</f>
        <v>119708.88000000003</v>
      </c>
      <c r="D71" s="72">
        <f>SUM(D69:D70)</f>
        <v>155819.6</v>
      </c>
      <c r="E71" s="72">
        <f>SUM(E69:E70)</f>
        <v>176884.38999999998</v>
      </c>
      <c r="F71" s="73">
        <f>SUM(F69:F70)</f>
        <v>570634.80999999994</v>
      </c>
    </row>
    <row r="72" spans="1:6" x14ac:dyDescent="0.25">
      <c r="A72" s="70"/>
      <c r="B72" s="72"/>
      <c r="C72" s="72"/>
      <c r="D72" s="72"/>
      <c r="E72" s="72"/>
      <c r="F72" s="73"/>
    </row>
    <row r="73" spans="1:6" x14ac:dyDescent="0.25">
      <c r="A73" s="70"/>
      <c r="B73" s="72"/>
      <c r="C73" s="72"/>
      <c r="D73" s="72"/>
      <c r="E73" s="72"/>
      <c r="F73" s="73"/>
    </row>
    <row r="74" spans="1:6" x14ac:dyDescent="0.25">
      <c r="A74" s="70"/>
      <c r="B74" s="85"/>
      <c r="C74" s="85"/>
      <c r="D74" s="85"/>
      <c r="E74" s="85"/>
      <c r="F74" s="86"/>
    </row>
    <row r="75" spans="1:6" ht="16.5" thickBot="1" x14ac:dyDescent="0.3">
      <c r="A75" s="70"/>
      <c r="B75" s="85"/>
      <c r="C75" s="85"/>
      <c r="D75" s="85"/>
      <c r="E75" s="85"/>
      <c r="F75" s="86"/>
    </row>
    <row r="76" spans="1:6" ht="16.5" thickBot="1" x14ac:dyDescent="0.3">
      <c r="A76" s="87" t="s">
        <v>53</v>
      </c>
      <c r="B76" s="75">
        <f>B63+B66+B71</f>
        <v>2730143.1700000004</v>
      </c>
      <c r="C76" s="75">
        <f t="shared" ref="C76:F76" si="3">C63+C66+C71</f>
        <v>3120731.2100000004</v>
      </c>
      <c r="D76" s="75">
        <f t="shared" si="3"/>
        <v>3085551.8100000005</v>
      </c>
      <c r="E76" s="75">
        <f t="shared" si="3"/>
        <v>5022728.6199999992</v>
      </c>
      <c r="F76" s="76">
        <f t="shared" si="3"/>
        <v>13959154.809999999</v>
      </c>
    </row>
    <row r="77" spans="1:6" ht="16.5" thickBot="1" x14ac:dyDescent="0.3">
      <c r="A77" s="88"/>
      <c r="B77" s="89"/>
      <c r="C77" s="89"/>
      <c r="D77" s="89"/>
      <c r="E77" s="89"/>
      <c r="F77" s="90"/>
    </row>
    <row r="78" spans="1:6" ht="16.5" thickBot="1" x14ac:dyDescent="0.3">
      <c r="A78" s="91" t="s">
        <v>54</v>
      </c>
      <c r="B78" s="92">
        <f>B14-B76</f>
        <v>2602115.4299999992</v>
      </c>
      <c r="C78" s="92">
        <f t="shared" ref="C78:F78" si="4">C14-C76</f>
        <v>1062250.2699999996</v>
      </c>
      <c r="D78" s="92">
        <f t="shared" si="4"/>
        <v>41470.409999999218</v>
      </c>
      <c r="E78" s="92">
        <f t="shared" si="4"/>
        <v>-1091125.2499999981</v>
      </c>
      <c r="F78" s="93">
        <f t="shared" si="4"/>
        <v>2614710.8600000013</v>
      </c>
    </row>
  </sheetData>
  <mergeCells count="4">
    <mergeCell ref="A1:F1"/>
    <mergeCell ref="A2:F2"/>
    <mergeCell ref="A3:A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2015</vt:lpstr>
      <vt:lpstr>2016</vt:lpstr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Contadora</dc:creator>
  <cp:lastModifiedBy>Magdalena</cp:lastModifiedBy>
  <dcterms:created xsi:type="dcterms:W3CDTF">2016-05-31T19:04:26Z</dcterms:created>
  <dcterms:modified xsi:type="dcterms:W3CDTF">2018-05-14T16:04:53Z</dcterms:modified>
</cp:coreProperties>
</file>