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Respaldo\Mis Documentos\ARCHIVOS 2020\ALBERGUE\CIERRE 2020\"/>
    </mc:Choice>
  </mc:AlternateContent>
  <bookViews>
    <workbookView xWindow="0" yWindow="0" windowWidth="24000" windowHeight="9135"/>
  </bookViews>
  <sheets>
    <sheet name="Hoja4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4" l="1"/>
  <c r="E53" i="4"/>
  <c r="F51" i="4"/>
  <c r="E51" i="4"/>
  <c r="F50" i="4"/>
  <c r="D53" i="4"/>
  <c r="D51" i="4"/>
  <c r="C53" i="4"/>
  <c r="C51" i="4"/>
  <c r="B53" i="4"/>
  <c r="B51" i="4"/>
  <c r="F30" i="4"/>
  <c r="E30" i="4"/>
  <c r="D30" i="4"/>
  <c r="C30" i="4"/>
  <c r="B30" i="4"/>
  <c r="E43" i="4"/>
  <c r="B43" i="4"/>
  <c r="E11" i="4"/>
  <c r="D11" i="4"/>
  <c r="F10" i="4"/>
  <c r="F9" i="4"/>
  <c r="F8" i="4"/>
  <c r="F7" i="4"/>
  <c r="F6" i="4"/>
  <c r="F5" i="4"/>
  <c r="C11" i="4"/>
  <c r="B11" i="4"/>
  <c r="F11" i="4" l="1"/>
  <c r="F43" i="4"/>
  <c r="F49" i="4" l="1"/>
  <c r="F48" i="4"/>
  <c r="F47" i="4"/>
  <c r="F46" i="4"/>
  <c r="F45" i="4"/>
  <c r="F44" i="4"/>
  <c r="F42" i="4"/>
  <c r="F41" i="4"/>
  <c r="F40" i="4"/>
  <c r="F39" i="4"/>
  <c r="F38" i="4"/>
  <c r="F37" i="4"/>
  <c r="F36" i="4"/>
  <c r="F3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</calcChain>
</file>

<file path=xl/sharedStrings.xml><?xml version="1.0" encoding="utf-8"?>
<sst xmlns="http://schemas.openxmlformats.org/spreadsheetml/2006/main" count="56" uniqueCount="51">
  <si>
    <t>TOTAL</t>
  </si>
  <si>
    <t>SERVICIOS DE RH</t>
  </si>
  <si>
    <t xml:space="preserve"> AGUA</t>
  </si>
  <si>
    <t xml:space="preserve"> COLEGIATURA</t>
  </si>
  <si>
    <t xml:space="preserve"> COMISIONES Y SITUACIONES BANCARIAS</t>
  </si>
  <si>
    <t xml:space="preserve"> DONATIVOS</t>
  </si>
  <si>
    <t xml:space="preserve"> FLETES Y ACARREOS</t>
  </si>
  <si>
    <t xml:space="preserve"> MENSAJERIA</t>
  </si>
  <si>
    <t xml:space="preserve"> PREDIALES</t>
  </si>
  <si>
    <t xml:space="preserve"> SERVICIO POR ESTUDIOS PSICOMETRICOS</t>
  </si>
  <si>
    <t xml:space="preserve"> SERVICIO POR ESTUDIOS SOCIOECONOMICOS</t>
  </si>
  <si>
    <t xml:space="preserve"> TRANSPORTE ESCOLAR</t>
  </si>
  <si>
    <t xml:space="preserve"> VIATICOS</t>
  </si>
  <si>
    <t>ENERO-MARZO</t>
  </si>
  <si>
    <t>ABRIL-JUNIO</t>
  </si>
  <si>
    <t>JULIO-SEPTIEMBRE</t>
  </si>
  <si>
    <t>OCTUBRE-DICIEMBRE</t>
  </si>
  <si>
    <t xml:space="preserve"> HONORARIOS PROFESIONALES</t>
  </si>
  <si>
    <t xml:space="preserve"> DEPRECIACIONES</t>
  </si>
  <si>
    <t xml:space="preserve"> IVA DE GASTOS</t>
  </si>
  <si>
    <t xml:space="preserve"> ENERGIA ELECTRICA</t>
  </si>
  <si>
    <t xml:space="preserve"> TELEFONO E INTERNET</t>
  </si>
  <si>
    <t xml:space="preserve"> CAPACITACIONES AL PERSONAL</t>
  </si>
  <si>
    <t xml:space="preserve"> COMBUSTIBLES Y LUB</t>
  </si>
  <si>
    <t xml:space="preserve"> CUOTAS DE RECUPERACION</t>
  </si>
  <si>
    <t xml:space="preserve"> CUOTAS IMSS</t>
  </si>
  <si>
    <t xml:space="preserve"> GAS (DOMESTICO)</t>
  </si>
  <si>
    <t xml:space="preserve"> GASTOS ESPECIFICADOS POR FUNDACION QUIERA</t>
  </si>
  <si>
    <t xml:space="preserve"> IMPUESTOS Y DERECHOS</t>
  </si>
  <si>
    <t xml:space="preserve"> SEGUROS Y FIANZAS</t>
  </si>
  <si>
    <t xml:space="preserve"> SERVICIO DE FUMIGACION</t>
  </si>
  <si>
    <t xml:space="preserve"> SERVICIOS DE AUDITORIA</t>
  </si>
  <si>
    <t xml:space="preserve"> SERVICIOS DE RECOLECCION DE BASURA</t>
  </si>
  <si>
    <t xml:space="preserve"> SERVICIOS MEDICOS DE TERAPIAS </t>
  </si>
  <si>
    <t>TOTAL GENERAL</t>
  </si>
  <si>
    <t>EGRESOS</t>
  </si>
  <si>
    <t>UTILIDAD O PERDIDAD DEL EJERICICIO</t>
  </si>
  <si>
    <t xml:space="preserve">ALBERGUE INFANTIL LOS PINOS AC </t>
  </si>
  <si>
    <t>INFORME DE INGRESOS Y EGRESOS DEL EJERCICIO 2020</t>
  </si>
  <si>
    <t>DONATIVOS EN EFECTIVO</t>
  </si>
  <si>
    <t>DONATIVOS EN ESPECIE</t>
  </si>
  <si>
    <t>SUBSIDIOS Y CONVOCATORIAS</t>
  </si>
  <si>
    <t>DONATIVOS EXTRANJEROS</t>
  </si>
  <si>
    <t>VENTA DE ACTIVO FIJO</t>
  </si>
  <si>
    <t>INTERESES A FAVOR BANCARIOS NACIONAL</t>
  </si>
  <si>
    <t>INGRESOS</t>
  </si>
  <si>
    <t xml:space="preserve"> SUELDOS SALARIOS</t>
  </si>
  <si>
    <t xml:space="preserve"> COSTO DE VENTAS ALMACENES</t>
  </si>
  <si>
    <t xml:space="preserve"> MANTENIMIENTO CASAS EUIPO DE TRANSPORTE COMPUTO</t>
  </si>
  <si>
    <t xml:space="preserve"> VARIOS GASTOS</t>
  </si>
  <si>
    <t xml:space="preserve"> PUBLICIDAD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</si>
</sst>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i/>
      <sz val="11"/>
      <color theme="1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38" fontId="3" fillId="0" borderId="0"/>
  </cellStyleXfs>
  <cellXfs count="17">
    <xf numFmtId="0" fontId="0" fillId="0" borderId="0" xfId="0"/>
    <xf numFmtId="0" fontId="4" fillId="0" borderId="0" xfId="0" applyFont="1"/>
    <xf numFmtId="44" fontId="4" fillId="0" borderId="0" xfId="1" applyFont="1"/>
    <xf numFmtId="0" fontId="5" fillId="2" borderId="0" xfId="2" applyFont="1" applyAlignment="1">
      <alignment horizontal="center" vertical="center"/>
    </xf>
    <xf numFmtId="44" fontId="5" fillId="2" borderId="0" xfId="2" applyNumberFormat="1" applyFont="1" applyAlignment="1">
      <alignment horizontal="center" vertical="center" wrapText="1"/>
    </xf>
    <xf numFmtId="38" fontId="5" fillId="2" borderId="0" xfId="2" applyNumberFormat="1" applyFont="1" applyAlignment="1">
      <alignment wrapText="1"/>
    </xf>
    <xf numFmtId="44" fontId="4" fillId="0" borderId="2" xfId="1" applyFont="1" applyBorder="1"/>
    <xf numFmtId="44" fontId="6" fillId="0" borderId="2" xfId="1" applyFont="1" applyBorder="1"/>
    <xf numFmtId="0" fontId="6" fillId="0" borderId="0" xfId="0" applyFont="1"/>
    <xf numFmtId="44" fontId="6" fillId="0" borderId="1" xfId="1" applyFont="1" applyBorder="1"/>
    <xf numFmtId="44" fontId="7" fillId="0" borderId="0" xfId="1" applyFont="1"/>
    <xf numFmtId="44" fontId="7" fillId="0" borderId="2" xfId="1" applyFont="1" applyBorder="1"/>
    <xf numFmtId="38" fontId="7" fillId="0" borderId="0" xfId="4" applyFont="1"/>
    <xf numFmtId="0" fontId="8" fillId="0" borderId="0" xfId="0" applyFont="1" applyAlignment="1">
      <alignment horizontal="center"/>
    </xf>
    <xf numFmtId="0" fontId="9" fillId="3" borderId="0" xfId="3" applyFont="1" applyAlignment="1">
      <alignment horizontal="center" vertical="center"/>
    </xf>
    <xf numFmtId="44" fontId="9" fillId="3" borderId="0" xfId="3" applyNumberFormat="1" applyFont="1" applyAlignment="1">
      <alignment horizontal="center" vertical="center" wrapText="1"/>
    </xf>
    <xf numFmtId="38" fontId="9" fillId="3" borderId="0" xfId="3" applyNumberFormat="1" applyFont="1" applyAlignment="1">
      <alignment wrapText="1"/>
    </xf>
  </cellXfs>
  <cellStyles count="5">
    <cellStyle name="Énfasis5" xfId="2" builtinId="45"/>
    <cellStyle name="Énfasis6" xfId="3" builtinId="49"/>
    <cellStyle name="Moneda" xfId="1" builtinId="4"/>
    <cellStyle name="Normal" xfId="0" builtinId="0"/>
    <cellStyle name="Saldo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abSelected="1" workbookViewId="0">
      <selection activeCell="A27" sqref="A27"/>
    </sheetView>
  </sheetViews>
  <sheetFormatPr baseColWidth="10" defaultRowHeight="16.5" x14ac:dyDescent="0.3"/>
  <cols>
    <col min="1" max="1" width="52.42578125" style="1" customWidth="1"/>
    <col min="2" max="4" width="14.28515625" style="2" bestFit="1" customWidth="1"/>
    <col min="5" max="5" width="14.85546875" style="2" bestFit="1" customWidth="1"/>
    <col min="6" max="6" width="15.28515625" style="2" bestFit="1" customWidth="1"/>
    <col min="7" max="16384" width="11.42578125" style="1"/>
  </cols>
  <sheetData>
    <row r="2" spans="1:6" x14ac:dyDescent="0.3">
      <c r="A2" s="1" t="s">
        <v>37</v>
      </c>
    </row>
    <row r="3" spans="1:6" x14ac:dyDescent="0.3">
      <c r="A3" s="1" t="s">
        <v>38</v>
      </c>
    </row>
    <row r="4" spans="1:6" ht="33" x14ac:dyDescent="0.3">
      <c r="A4" s="3" t="s">
        <v>45</v>
      </c>
      <c r="B4" s="4" t="s">
        <v>13</v>
      </c>
      <c r="C4" s="4" t="s">
        <v>14</v>
      </c>
      <c r="D4" s="4" t="s">
        <v>15</v>
      </c>
      <c r="E4" s="5" t="s">
        <v>16</v>
      </c>
      <c r="F4" s="4" t="s">
        <v>0</v>
      </c>
    </row>
    <row r="5" spans="1:6" x14ac:dyDescent="0.3">
      <c r="A5" s="1" t="s">
        <v>39</v>
      </c>
      <c r="B5" s="10">
        <v>2498707.1800000002</v>
      </c>
      <c r="C5" s="10">
        <v>2204993.6</v>
      </c>
      <c r="D5" s="10">
        <v>2561526.9699999997</v>
      </c>
      <c r="E5" s="10">
        <v>1752952.9600000009</v>
      </c>
      <c r="F5" s="2">
        <f>SUM(B5:E5)</f>
        <v>9018180.7100000009</v>
      </c>
    </row>
    <row r="6" spans="1:6" x14ac:dyDescent="0.3">
      <c r="A6" s="1" t="s">
        <v>40</v>
      </c>
      <c r="B6" s="10">
        <v>204236.25</v>
      </c>
      <c r="C6" s="10">
        <v>216760.96999999997</v>
      </c>
      <c r="D6" s="10">
        <v>287175.46000000008</v>
      </c>
      <c r="E6" s="10">
        <v>328430.17999999993</v>
      </c>
      <c r="F6" s="2">
        <f>SUM(B6:E6)</f>
        <v>1036602.86</v>
      </c>
    </row>
    <row r="7" spans="1:6" x14ac:dyDescent="0.3">
      <c r="A7" s="1" t="s">
        <v>41</v>
      </c>
      <c r="B7" s="10">
        <v>0</v>
      </c>
      <c r="C7" s="10">
        <v>200000</v>
      </c>
      <c r="D7" s="10">
        <v>0</v>
      </c>
      <c r="E7" s="10">
        <v>210624</v>
      </c>
      <c r="F7" s="2">
        <f>SUM(B7:E7)</f>
        <v>410624</v>
      </c>
    </row>
    <row r="8" spans="1:6" x14ac:dyDescent="0.3">
      <c r="A8" s="1" t="s">
        <v>42</v>
      </c>
      <c r="B8" s="10">
        <v>61864.94</v>
      </c>
      <c r="C8" s="10">
        <v>1087366.5</v>
      </c>
      <c r="D8" s="10">
        <v>18786.479999999981</v>
      </c>
      <c r="E8" s="10">
        <v>23382.660000000149</v>
      </c>
      <c r="F8" s="2">
        <f>SUM(B8:E8)</f>
        <v>1191400.58</v>
      </c>
    </row>
    <row r="9" spans="1:6" x14ac:dyDescent="0.3">
      <c r="A9" s="1" t="s">
        <v>43</v>
      </c>
      <c r="B9" s="10">
        <v>23000</v>
      </c>
      <c r="C9" s="10">
        <v>12000</v>
      </c>
      <c r="D9" s="10">
        <v>0</v>
      </c>
      <c r="E9" s="10">
        <v>0</v>
      </c>
      <c r="F9" s="2">
        <f>SUM(B9:E9)</f>
        <v>35000</v>
      </c>
    </row>
    <row r="10" spans="1:6" x14ac:dyDescent="0.3">
      <c r="A10" s="1" t="s">
        <v>44</v>
      </c>
      <c r="B10" s="10">
        <v>118514.26</v>
      </c>
      <c r="C10" s="10">
        <v>107675.59999999999</v>
      </c>
      <c r="D10" s="10">
        <v>89293.19</v>
      </c>
      <c r="E10" s="10">
        <v>72807.38</v>
      </c>
      <c r="F10" s="2">
        <f>SUM(B10:E10)</f>
        <v>388290.43</v>
      </c>
    </row>
    <row r="11" spans="1:6" x14ac:dyDescent="0.3">
      <c r="B11" s="11">
        <f>SUM(B5:B10)</f>
        <v>2906322.63</v>
      </c>
      <c r="C11" s="11">
        <f>SUM(C5:C10)</f>
        <v>3828796.6700000004</v>
      </c>
      <c r="D11" s="11">
        <f>SUM(D5:D10)</f>
        <v>2956782.0999999996</v>
      </c>
      <c r="E11" s="11">
        <f>SUM(E5:E10)</f>
        <v>2388197.1800000006</v>
      </c>
      <c r="F11" s="6">
        <f>SUM(B11:E11)</f>
        <v>12080098.580000002</v>
      </c>
    </row>
    <row r="12" spans="1:6" x14ac:dyDescent="0.3">
      <c r="B12" s="12"/>
      <c r="C12" s="12"/>
      <c r="D12" s="12"/>
      <c r="E12" s="12"/>
    </row>
    <row r="13" spans="1:6" x14ac:dyDescent="0.3">
      <c r="B13" s="12"/>
      <c r="C13" s="12"/>
      <c r="D13" s="12"/>
      <c r="E13" s="12"/>
    </row>
    <row r="14" spans="1:6" x14ac:dyDescent="0.3">
      <c r="B14" s="12"/>
      <c r="C14" s="12"/>
      <c r="D14" s="12"/>
      <c r="E14" s="12"/>
    </row>
    <row r="15" spans="1:6" ht="33" x14ac:dyDescent="0.3">
      <c r="A15" s="14" t="s">
        <v>35</v>
      </c>
      <c r="B15" s="15" t="s">
        <v>13</v>
      </c>
      <c r="C15" s="15" t="s">
        <v>14</v>
      </c>
      <c r="D15" s="15" t="s">
        <v>15</v>
      </c>
      <c r="E15" s="16" t="s">
        <v>16</v>
      </c>
      <c r="F15" s="15" t="s">
        <v>0</v>
      </c>
    </row>
    <row r="17" spans="1:6" x14ac:dyDescent="0.3">
      <c r="A17" s="1" t="s">
        <v>46</v>
      </c>
      <c r="B17" s="2">
        <v>1473201.4800000002</v>
      </c>
      <c r="C17" s="2">
        <v>1347902.44</v>
      </c>
      <c r="D17" s="2">
        <v>1390443.0599999998</v>
      </c>
      <c r="E17" s="2">
        <v>1736322.01</v>
      </c>
      <c r="F17" s="2">
        <f>SUM(B17:E17)</f>
        <v>5947868.9899999993</v>
      </c>
    </row>
    <row r="18" spans="1:6" x14ac:dyDescent="0.3">
      <c r="A18" s="1" t="s">
        <v>47</v>
      </c>
      <c r="B18" s="2">
        <v>431381.81999999995</v>
      </c>
      <c r="C18" s="2">
        <v>484203.26</v>
      </c>
      <c r="D18" s="2">
        <v>417357.15</v>
      </c>
      <c r="E18" s="2">
        <v>744312.50999999989</v>
      </c>
      <c r="F18" s="2">
        <f>SUM(B18:E18)</f>
        <v>2077254.7399999998</v>
      </c>
    </row>
    <row r="19" spans="1:6" x14ac:dyDescent="0.3">
      <c r="A19" s="1" t="s">
        <v>25</v>
      </c>
      <c r="B19" s="2">
        <v>248759.8</v>
      </c>
      <c r="C19" s="2">
        <v>345362.53</v>
      </c>
      <c r="D19" s="2">
        <v>233213.07</v>
      </c>
      <c r="E19" s="2">
        <v>354527.08000000007</v>
      </c>
      <c r="F19" s="2">
        <f>SUM(B19:E19)</f>
        <v>1181862.4800000002</v>
      </c>
    </row>
    <row r="20" spans="1:6" x14ac:dyDescent="0.3">
      <c r="A20" s="1" t="s">
        <v>17</v>
      </c>
      <c r="B20" s="2">
        <v>220250.80000000002</v>
      </c>
      <c r="C20" s="2">
        <v>166261.94</v>
      </c>
      <c r="D20" s="2">
        <v>179027.48</v>
      </c>
      <c r="E20" s="2">
        <v>284530.89999999997</v>
      </c>
      <c r="F20" s="2">
        <f>SUM(B20:E20)</f>
        <v>850071.11999999988</v>
      </c>
    </row>
    <row r="21" spans="1:6" x14ac:dyDescent="0.3">
      <c r="A21" s="1" t="s">
        <v>18</v>
      </c>
      <c r="B21" s="2">
        <v>0</v>
      </c>
      <c r="C21" s="2">
        <v>0</v>
      </c>
      <c r="D21" s="2">
        <v>0</v>
      </c>
      <c r="E21" s="2">
        <v>707538.40000000014</v>
      </c>
      <c r="F21" s="2">
        <f>SUM(B21:E21)</f>
        <v>707538.40000000014</v>
      </c>
    </row>
    <row r="22" spans="1:6" x14ac:dyDescent="0.3">
      <c r="A22" s="1" t="s">
        <v>19</v>
      </c>
      <c r="B22" s="2">
        <v>128248.37000000001</v>
      </c>
      <c r="C22" s="2">
        <v>69445.919999999998</v>
      </c>
      <c r="D22" s="2">
        <v>76319.510000000009</v>
      </c>
      <c r="E22" s="2">
        <v>109559.15</v>
      </c>
      <c r="F22" s="2">
        <f>SUM(B22:E22)</f>
        <v>383572.95000000007</v>
      </c>
    </row>
    <row r="23" spans="1:6" x14ac:dyDescent="0.3">
      <c r="A23" s="1" t="s">
        <v>48</v>
      </c>
      <c r="B23" s="2">
        <v>185237.88999999998</v>
      </c>
      <c r="C23" s="2">
        <v>32468.63</v>
      </c>
      <c r="D23" s="2">
        <v>1858.2199999999993</v>
      </c>
      <c r="E23" s="2">
        <v>41017.730000000003</v>
      </c>
      <c r="F23" s="2">
        <f>SUM(B23:E23)</f>
        <v>260582.47</v>
      </c>
    </row>
    <row r="24" spans="1:6" x14ac:dyDescent="0.3">
      <c r="A24" s="1" t="s">
        <v>1</v>
      </c>
      <c r="B24" s="2">
        <v>94615.53</v>
      </c>
      <c r="C24" s="2">
        <v>39789.440000000002</v>
      </c>
      <c r="D24" s="2">
        <v>32892.050000000003</v>
      </c>
      <c r="E24" s="2">
        <v>31831.02</v>
      </c>
      <c r="F24" s="2">
        <f>SUM(B24:E24)</f>
        <v>199128.04</v>
      </c>
    </row>
    <row r="25" spans="1:6" x14ac:dyDescent="0.3">
      <c r="A25" s="1" t="s">
        <v>23</v>
      </c>
      <c r="B25" s="2">
        <v>60869.78</v>
      </c>
      <c r="C25" s="2">
        <v>27433.89</v>
      </c>
      <c r="D25" s="2">
        <v>56243.75</v>
      </c>
      <c r="E25" s="2">
        <v>49498.77</v>
      </c>
      <c r="F25" s="2">
        <f>SUM(B25:E25)</f>
        <v>194046.18999999997</v>
      </c>
    </row>
    <row r="26" spans="1:6" x14ac:dyDescent="0.3">
      <c r="A26" s="1" t="s">
        <v>21</v>
      </c>
      <c r="B26" s="2">
        <v>40235.289999999994</v>
      </c>
      <c r="C26" s="2">
        <v>34502.550000000003</v>
      </c>
      <c r="D26" s="2">
        <v>36863.149999999994</v>
      </c>
      <c r="E26" s="2">
        <v>33401.51</v>
      </c>
      <c r="F26" s="2">
        <f>SUM(B26:E26)</f>
        <v>145002.5</v>
      </c>
    </row>
    <row r="27" spans="1:6" x14ac:dyDescent="0.3">
      <c r="A27" s="1" t="s">
        <v>20</v>
      </c>
      <c r="B27" s="2">
        <v>42982.950000000004</v>
      </c>
      <c r="C27" s="2">
        <v>23706.03</v>
      </c>
      <c r="D27" s="2">
        <v>54218.490000000005</v>
      </c>
      <c r="E27" s="2">
        <v>23329.309999999998</v>
      </c>
      <c r="F27" s="2">
        <f>SUM(B27:E27)</f>
        <v>144236.78000000003</v>
      </c>
    </row>
    <row r="28" spans="1:6" x14ac:dyDescent="0.3">
      <c r="A28" s="1" t="s">
        <v>27</v>
      </c>
      <c r="B28" s="2">
        <v>64900</v>
      </c>
      <c r="C28" s="2">
        <v>59600</v>
      </c>
      <c r="D28" s="2">
        <v>18400</v>
      </c>
      <c r="E28" s="2">
        <v>0</v>
      </c>
      <c r="F28" s="2">
        <f>SUM(B28:E28)</f>
        <v>142900</v>
      </c>
    </row>
    <row r="29" spans="1:6" x14ac:dyDescent="0.3">
      <c r="A29" s="1" t="s">
        <v>3</v>
      </c>
      <c r="B29" s="2">
        <v>53906</v>
      </c>
      <c r="C29" s="2">
        <v>12072.09</v>
      </c>
      <c r="D29" s="2">
        <v>3364.7200000000003</v>
      </c>
      <c r="E29" s="2">
        <v>66002.7</v>
      </c>
      <c r="F29" s="2">
        <f>SUM(B29:E29)</f>
        <v>135345.51</v>
      </c>
    </row>
    <row r="30" spans="1:6" x14ac:dyDescent="0.3">
      <c r="A30" s="1" t="s">
        <v>49</v>
      </c>
      <c r="B30" s="2">
        <f>12946.44+247.27</f>
        <v>13193.710000000001</v>
      </c>
      <c r="C30" s="2">
        <f>7940.92+48.4</f>
        <v>7989.32</v>
      </c>
      <c r="D30" s="2">
        <f>30149.85+120.07</f>
        <v>30269.919999999998</v>
      </c>
      <c r="E30" s="2">
        <f>45030.08+81.93</f>
        <v>45112.01</v>
      </c>
      <c r="F30" s="2">
        <f>SUM(B30:E30)</f>
        <v>96564.959999999992</v>
      </c>
    </row>
    <row r="31" spans="1:6" x14ac:dyDescent="0.3">
      <c r="A31" s="1" t="s">
        <v>50</v>
      </c>
      <c r="B31" s="2">
        <v>35523.72</v>
      </c>
      <c r="C31" s="2">
        <v>7500.35</v>
      </c>
      <c r="D31" s="2">
        <v>3960</v>
      </c>
      <c r="E31" s="2">
        <v>47312.04</v>
      </c>
      <c r="F31" s="2">
        <f>SUM(B31:E31)</f>
        <v>94296.11</v>
      </c>
    </row>
    <row r="32" spans="1:6" x14ac:dyDescent="0.3">
      <c r="A32" s="1" t="s">
        <v>26</v>
      </c>
      <c r="B32" s="2">
        <v>19247.849999999999</v>
      </c>
      <c r="C32" s="2">
        <v>16940.440000000002</v>
      </c>
      <c r="D32" s="2">
        <v>24698.240000000002</v>
      </c>
      <c r="E32" s="2">
        <v>12601.75</v>
      </c>
      <c r="F32" s="2">
        <f>SUM(B32:E32)</f>
        <v>73488.28</v>
      </c>
    </row>
    <row r="33" spans="1:6" x14ac:dyDescent="0.3">
      <c r="A33" s="1" t="s">
        <v>4</v>
      </c>
      <c r="B33" s="2">
        <v>21041.38</v>
      </c>
      <c r="C33" s="2">
        <v>14737.91</v>
      </c>
      <c r="D33" s="2">
        <v>20002.809999999998</v>
      </c>
      <c r="E33" s="2">
        <v>15390.1</v>
      </c>
      <c r="F33" s="2">
        <f>SUM(B33:E33)</f>
        <v>71172.2</v>
      </c>
    </row>
    <row r="34" spans="1:6" x14ac:dyDescent="0.3">
      <c r="A34" s="1" t="s">
        <v>8</v>
      </c>
      <c r="B34" s="2">
        <v>54140</v>
      </c>
      <c r="C34" s="2">
        <v>0</v>
      </c>
      <c r="D34" s="2">
        <v>0</v>
      </c>
      <c r="E34" s="2">
        <v>0</v>
      </c>
      <c r="F34" s="2">
        <f>SUM(B34:E34)</f>
        <v>54140</v>
      </c>
    </row>
    <row r="35" spans="1:6" x14ac:dyDescent="0.3">
      <c r="A35" s="1" t="s">
        <v>33</v>
      </c>
      <c r="B35" s="2">
        <v>0</v>
      </c>
      <c r="C35" s="2">
        <v>494.82000000000005</v>
      </c>
      <c r="D35" s="2">
        <v>16882.91</v>
      </c>
      <c r="E35" s="2">
        <v>34378.53</v>
      </c>
      <c r="F35" s="2">
        <f>SUM(B35:E35)</f>
        <v>51756.259999999995</v>
      </c>
    </row>
    <row r="36" spans="1:6" x14ac:dyDescent="0.3">
      <c r="A36" s="1" t="s">
        <v>2</v>
      </c>
      <c r="B36" s="2">
        <v>10390.08</v>
      </c>
      <c r="C36" s="2">
        <v>11250.29</v>
      </c>
      <c r="D36" s="2">
        <v>4932.2700000000004</v>
      </c>
      <c r="E36" s="2">
        <v>16547.21</v>
      </c>
      <c r="F36" s="2">
        <f>SUM(B36:E36)</f>
        <v>43119.850000000006</v>
      </c>
    </row>
    <row r="37" spans="1:6" x14ac:dyDescent="0.3">
      <c r="A37" s="1" t="s">
        <v>29</v>
      </c>
      <c r="B37" s="2">
        <v>4947.04</v>
      </c>
      <c r="C37" s="2">
        <v>5492.62</v>
      </c>
      <c r="D37" s="2">
        <v>11895.17</v>
      </c>
      <c r="E37" s="2">
        <v>13968.65</v>
      </c>
      <c r="F37" s="2">
        <f>SUM(B37:E37)</f>
        <v>36303.480000000003</v>
      </c>
    </row>
    <row r="38" spans="1:6" x14ac:dyDescent="0.3">
      <c r="A38" s="1" t="s">
        <v>31</v>
      </c>
      <c r="B38" s="2">
        <v>11655</v>
      </c>
      <c r="C38" s="2">
        <v>3885</v>
      </c>
      <c r="D38" s="2">
        <v>0</v>
      </c>
      <c r="E38" s="2">
        <v>12240</v>
      </c>
      <c r="F38" s="2">
        <f>SUM(B38:E38)</f>
        <v>27780</v>
      </c>
    </row>
    <row r="39" spans="1:6" x14ac:dyDescent="0.3">
      <c r="A39" s="1" t="s">
        <v>22</v>
      </c>
      <c r="B39" s="2">
        <v>21159.5</v>
      </c>
      <c r="C39" s="2">
        <v>13125</v>
      </c>
      <c r="D39" s="2">
        <v>10746.18</v>
      </c>
      <c r="E39" s="2">
        <v>-18074.7</v>
      </c>
      <c r="F39" s="2">
        <f>SUM(B39:E39)</f>
        <v>26955.98</v>
      </c>
    </row>
    <row r="40" spans="1:6" x14ac:dyDescent="0.3">
      <c r="A40" s="1" t="s">
        <v>32</v>
      </c>
      <c r="B40" s="2">
        <v>0</v>
      </c>
      <c r="C40" s="2">
        <v>0</v>
      </c>
      <c r="D40" s="2">
        <v>16696.599999999999</v>
      </c>
      <c r="E40" s="2">
        <v>6065</v>
      </c>
      <c r="F40" s="2">
        <f>SUM(B40:E40)</f>
        <v>22761.599999999999</v>
      </c>
    </row>
    <row r="41" spans="1:6" x14ac:dyDescent="0.3">
      <c r="A41" s="1" t="s">
        <v>10</v>
      </c>
      <c r="B41" s="2">
        <v>500</v>
      </c>
      <c r="C41" s="2">
        <v>1500</v>
      </c>
      <c r="D41" s="2">
        <v>0</v>
      </c>
      <c r="E41" s="2">
        <v>6500</v>
      </c>
      <c r="F41" s="2">
        <f>SUM(B41:E41)</f>
        <v>8500</v>
      </c>
    </row>
    <row r="42" spans="1:6" x14ac:dyDescent="0.3">
      <c r="A42" s="1" t="s">
        <v>6</v>
      </c>
      <c r="B42" s="2">
        <v>0</v>
      </c>
      <c r="C42" s="2">
        <v>0</v>
      </c>
      <c r="D42" s="2">
        <v>9000</v>
      </c>
      <c r="E42" s="2">
        <v>-1500</v>
      </c>
      <c r="F42" s="2">
        <f>SUM(B42:E42)</f>
        <v>7500</v>
      </c>
    </row>
    <row r="43" spans="1:6" x14ac:dyDescent="0.3">
      <c r="A43" s="1" t="s">
        <v>30</v>
      </c>
      <c r="B43" s="2">
        <f>1700+1500</f>
        <v>3200</v>
      </c>
      <c r="C43" s="2">
        <v>0</v>
      </c>
      <c r="D43" s="2">
        <v>0</v>
      </c>
      <c r="E43" s="2">
        <f>5333+4267</f>
        <v>9600</v>
      </c>
      <c r="F43" s="2">
        <f>SUM(B43:E43)</f>
        <v>12800</v>
      </c>
    </row>
    <row r="44" spans="1:6" x14ac:dyDescent="0.3">
      <c r="A44" s="1" t="s">
        <v>12</v>
      </c>
      <c r="B44" s="2">
        <v>755.01</v>
      </c>
      <c r="C44" s="2">
        <v>709.37</v>
      </c>
      <c r="D44" s="2">
        <v>3139.72</v>
      </c>
      <c r="E44" s="2">
        <v>1732.9699999999998</v>
      </c>
      <c r="F44" s="2">
        <f>SUM(B44:E44)</f>
        <v>6337.07</v>
      </c>
    </row>
    <row r="45" spans="1:6" x14ac:dyDescent="0.3">
      <c r="A45" s="1" t="s">
        <v>24</v>
      </c>
      <c r="B45" s="2">
        <v>6000</v>
      </c>
      <c r="C45" s="2">
        <v>0</v>
      </c>
      <c r="D45" s="2">
        <v>0</v>
      </c>
      <c r="E45" s="2">
        <v>0</v>
      </c>
      <c r="F45" s="2">
        <f>SUM(B45:E45)</f>
        <v>6000</v>
      </c>
    </row>
    <row r="46" spans="1:6" x14ac:dyDescent="0.3">
      <c r="A46" s="1" t="s">
        <v>9</v>
      </c>
      <c r="B46" s="2">
        <v>4309.4799999999996</v>
      </c>
      <c r="C46" s="2">
        <v>0</v>
      </c>
      <c r="D46" s="2">
        <v>0</v>
      </c>
      <c r="E46" s="2">
        <v>0</v>
      </c>
      <c r="F46" s="2">
        <f>SUM(B46:E46)</f>
        <v>4309.4799999999996</v>
      </c>
    </row>
    <row r="47" spans="1:6" x14ac:dyDescent="0.3">
      <c r="A47" s="1" t="s">
        <v>11</v>
      </c>
      <c r="B47" s="2">
        <v>3500</v>
      </c>
      <c r="C47" s="2">
        <v>0</v>
      </c>
      <c r="D47" s="2">
        <v>0</v>
      </c>
      <c r="E47" s="2">
        <v>0</v>
      </c>
      <c r="F47" s="2">
        <f>SUM(B47:E47)</f>
        <v>3500</v>
      </c>
    </row>
    <row r="48" spans="1:6" x14ac:dyDescent="0.3">
      <c r="A48" s="1" t="s">
        <v>7</v>
      </c>
      <c r="B48" s="2">
        <v>989.01</v>
      </c>
      <c r="C48" s="2">
        <v>0</v>
      </c>
      <c r="D48" s="2">
        <v>326.26</v>
      </c>
      <c r="E48" s="2">
        <v>705.83</v>
      </c>
      <c r="F48" s="2">
        <f>SUM(B48:E48)</f>
        <v>2021.1</v>
      </c>
    </row>
    <row r="49" spans="1:6" x14ac:dyDescent="0.3">
      <c r="A49" s="1" t="s">
        <v>5</v>
      </c>
      <c r="B49" s="2">
        <v>0</v>
      </c>
      <c r="C49" s="2">
        <v>0</v>
      </c>
      <c r="D49" s="2">
        <v>733</v>
      </c>
      <c r="E49" s="2">
        <v>0</v>
      </c>
      <c r="F49" s="2">
        <f>SUM(B49:E49)</f>
        <v>733</v>
      </c>
    </row>
    <row r="50" spans="1:6" x14ac:dyDescent="0.3">
      <c r="A50" s="1" t="s">
        <v>28</v>
      </c>
      <c r="B50" s="2">
        <v>0</v>
      </c>
      <c r="C50" s="2">
        <v>0</v>
      </c>
      <c r="D50" s="2">
        <v>0</v>
      </c>
      <c r="E50" s="2">
        <v>0</v>
      </c>
      <c r="F50" s="2">
        <f>SUM(B50:E50)</f>
        <v>0</v>
      </c>
    </row>
    <row r="51" spans="1:6" x14ac:dyDescent="0.3">
      <c r="A51" s="13" t="s">
        <v>34</v>
      </c>
      <c r="B51" s="7">
        <f>SUM(B17:B50)</f>
        <v>3255141.4899999998</v>
      </c>
      <c r="C51" s="7">
        <f>SUM(C17:C50)</f>
        <v>2726373.8399999994</v>
      </c>
      <c r="D51" s="7">
        <f>SUM(D17:D50)</f>
        <v>2653483.7300000014</v>
      </c>
      <c r="E51" s="7">
        <f>SUM(E17:E50)</f>
        <v>4384450.4800000004</v>
      </c>
      <c r="F51" s="7">
        <f>SUM(F17:F50)</f>
        <v>13019449.539999995</v>
      </c>
    </row>
    <row r="53" spans="1:6" ht="17.25" thickBot="1" x14ac:dyDescent="0.35">
      <c r="A53" s="8" t="s">
        <v>36</v>
      </c>
      <c r="B53" s="9">
        <f>B11-B51</f>
        <v>-348818.85999999987</v>
      </c>
      <c r="C53" s="9">
        <f>C11-C51</f>
        <v>1102422.830000001</v>
      </c>
      <c r="D53" s="9">
        <f>D11-D51</f>
        <v>303298.36999999825</v>
      </c>
      <c r="E53" s="9">
        <f>E11-E51</f>
        <v>-1996253.2999999998</v>
      </c>
      <c r="F53" s="9">
        <f>F11-F51</f>
        <v>-939350.95999999344</v>
      </c>
    </row>
    <row r="54" spans="1:6" ht="17.25" thickTop="1" x14ac:dyDescent="0.3"/>
  </sheetData>
  <sortState ref="A6:F40">
    <sortCondition descending="1" ref="F6:F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2021-05-13T18:52:31Z</dcterms:created>
  <dcterms:modified xsi:type="dcterms:W3CDTF">2021-05-13T19:31:07Z</dcterms:modified>
</cp:coreProperties>
</file>