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bilidad\Documents\MIS DOCTOS AIP\Respaldo\Mis Documentos\ARCHIVOS 2022\ALBERGUE\INFORMES\"/>
    </mc:Choice>
  </mc:AlternateContent>
  <bookViews>
    <workbookView xWindow="0" yWindow="0" windowWidth="17970" windowHeight="6030" activeTab="1"/>
  </bookViews>
  <sheets>
    <sheet name="2020" sheetId="1" r:id="rId1"/>
    <sheet name="202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18" i="1"/>
  <c r="E69" i="1"/>
  <c r="E71" i="1" s="1"/>
  <c r="D69" i="1"/>
  <c r="D71" i="1" s="1"/>
  <c r="C69" i="1"/>
  <c r="C71" i="1" s="1"/>
  <c r="B69" i="1"/>
  <c r="C65" i="2"/>
  <c r="E38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17" i="2"/>
  <c r="C66" i="2"/>
  <c r="B66" i="2"/>
  <c r="D66" i="2"/>
  <c r="E66" i="2"/>
  <c r="D61" i="2"/>
  <c r="E12" i="2"/>
  <c r="D12" i="2"/>
  <c r="C12" i="2"/>
  <c r="B12" i="2"/>
  <c r="B71" i="1"/>
  <c r="B68" i="1"/>
  <c r="F69" i="1" l="1"/>
  <c r="F71" i="1" s="1"/>
  <c r="F66" i="2"/>
  <c r="F69" i="2" l="1"/>
  <c r="E69" i="2"/>
  <c r="D69" i="2"/>
  <c r="C69" i="2"/>
  <c r="B69" i="2"/>
  <c r="F6" i="2"/>
  <c r="F7" i="2"/>
  <c r="F8" i="2"/>
  <c r="F9" i="2"/>
  <c r="F10" i="2"/>
  <c r="F11" i="2"/>
  <c r="F5" i="2"/>
  <c r="F12" i="2" s="1"/>
  <c r="F7" i="1"/>
  <c r="F6" i="1"/>
  <c r="F5" i="1"/>
  <c r="F12" i="1" l="1"/>
  <c r="F11" i="1"/>
  <c r="F10" i="1"/>
  <c r="F9" i="1"/>
  <c r="F8" i="1"/>
</calcChain>
</file>

<file path=xl/sharedStrings.xml><?xml version="1.0" encoding="utf-8"?>
<sst xmlns="http://schemas.openxmlformats.org/spreadsheetml/2006/main" count="144" uniqueCount="76">
  <si>
    <t xml:space="preserve"> ADMINISTACION RH</t>
  </si>
  <si>
    <t xml:space="preserve"> AGUA POTABLE</t>
  </si>
  <si>
    <t xml:space="preserve"> APORTACIONES AL INFONAVIT</t>
  </si>
  <si>
    <t xml:space="preserve"> APORTACIONES SAR</t>
  </si>
  <si>
    <t xml:space="preserve"> ASESORIAS EN SISTEMAS</t>
  </si>
  <si>
    <t xml:space="preserve"> CAPACITACIONES</t>
  </si>
  <si>
    <t xml:space="preserve"> COLEGIATURA</t>
  </si>
  <si>
    <t xml:space="preserve"> COMBUSTIBLES Y LUB</t>
  </si>
  <si>
    <t xml:space="preserve"> COMISIONES Y SITUACIONES BANCARIAS</t>
  </si>
  <si>
    <t xml:space="preserve"> CUOTAS DE RECUPERACION</t>
  </si>
  <si>
    <t xml:space="preserve"> CUOTAS IMSS</t>
  </si>
  <si>
    <t xml:space="preserve"> DEPRECIACION DE EDIFICIOS</t>
  </si>
  <si>
    <t xml:space="preserve"> DEPRECIACION DE EQUIPO DE COMPUTO</t>
  </si>
  <si>
    <t xml:space="preserve"> DEPRECIACION DE EQUIPO DE TRANSPORTE</t>
  </si>
  <si>
    <t xml:space="preserve"> DEPRECIACION DE MOB Y EPO DE OFICINA</t>
  </si>
  <si>
    <t xml:space="preserve"> DONATIVOS Y AYUDAS</t>
  </si>
  <si>
    <t xml:space="preserve"> ENERGIA ELECTRICA</t>
  </si>
  <si>
    <t xml:space="preserve"> ESTACIONAMIENTOS</t>
  </si>
  <si>
    <t xml:space="preserve"> FLETES Y ACARREOS</t>
  </si>
  <si>
    <t xml:space="preserve"> GAS (DOMESTICO)</t>
  </si>
  <si>
    <t xml:space="preserve"> GAS DOMETICOS</t>
  </si>
  <si>
    <t xml:space="preserve"> GASTOS DE VIAJE</t>
  </si>
  <si>
    <t xml:space="preserve"> GASTOS ESPECIFICADOS POR FUNDACION QUIERA</t>
  </si>
  <si>
    <t xml:space="preserve"> GASTOS NOTARIALES</t>
  </si>
  <si>
    <t xml:space="preserve"> HONORARIOS A PERSONAS MORALES</t>
  </si>
  <si>
    <t xml:space="preserve"> HONORARIOS PROFESIONALES</t>
  </si>
  <si>
    <t xml:space="preserve"> IMPUESTOS Y DERECHOS</t>
  </si>
  <si>
    <t xml:space="preserve"> IVA DE GASTOS</t>
  </si>
  <si>
    <t xml:space="preserve"> MANTO</t>
  </si>
  <si>
    <t xml:space="preserve"> MATERIAL DIDACTICO</t>
  </si>
  <si>
    <t xml:space="preserve"> MEDICINAS  Y CONSULTAS</t>
  </si>
  <si>
    <t xml:space="preserve"> MEDICINAS Y CONSULTAS</t>
  </si>
  <si>
    <t xml:space="preserve"> MENSAJERIA Y ENVIOS</t>
  </si>
  <si>
    <t xml:space="preserve"> PAPELERIA IMPRESA</t>
  </si>
  <si>
    <t xml:space="preserve"> PAPELRIA IMPRESA</t>
  </si>
  <si>
    <t xml:space="preserve"> PREDIALES</t>
  </si>
  <si>
    <t xml:space="preserve"> PUBLICIDAD Y PROPAGANDA</t>
  </si>
  <si>
    <t xml:space="preserve"> RECARGOS</t>
  </si>
  <si>
    <t xml:space="preserve"> REGALOS Y OBSEQUIOS</t>
  </si>
  <si>
    <t xml:space="preserve"> RENTA DE PROGRAMAS ADMINISTRATIVOS</t>
  </si>
  <si>
    <t xml:space="preserve"> SEGURO DE DAÑOS A TERCEROS RESPONSABILIDAD CIVIL</t>
  </si>
  <si>
    <t xml:space="preserve"> SEGUROS Y FIANZAS</t>
  </si>
  <si>
    <t xml:space="preserve"> SERVICIO DE FUMIGACION</t>
  </si>
  <si>
    <t xml:space="preserve"> SERVICIO DE INTERNET</t>
  </si>
  <si>
    <t xml:space="preserve"> SERVICIO POR ESTUDIOS PSICOMETRICOS</t>
  </si>
  <si>
    <t xml:space="preserve"> SERVICIO POR ESTUDIOS SOCIOECONOMICOS</t>
  </si>
  <si>
    <t xml:space="preserve"> SERVICIOS DE AUDITORIA</t>
  </si>
  <si>
    <t xml:space="preserve"> SERVICIOS DE FUMIGACION</t>
  </si>
  <si>
    <t xml:space="preserve"> SERVICIOS DE MENSAJERIA Y FLETES</t>
  </si>
  <si>
    <t xml:space="preserve"> SERVICIOS DE RECOLECCION DE BASURA</t>
  </si>
  <si>
    <t xml:space="preserve"> SERVICIOS MEDICOS DE TERAPIAS </t>
  </si>
  <si>
    <t xml:space="preserve"> SUELDOS</t>
  </si>
  <si>
    <t xml:space="preserve"> TALLERES EDUCATIVOS</t>
  </si>
  <si>
    <t xml:space="preserve"> TELEFONO </t>
  </si>
  <si>
    <t>Total General</t>
  </si>
  <si>
    <t xml:space="preserve"> COSTO DE VENTAS</t>
  </si>
  <si>
    <t>TOTAL GENERAL</t>
  </si>
  <si>
    <t xml:space="preserve"> COSTO DE VENTAS </t>
  </si>
  <si>
    <t>DONATIVOS EN EFECTIVO</t>
  </si>
  <si>
    <t>DONATIVOS EN ESPECIE</t>
  </si>
  <si>
    <t>SUBSIDIOS Y CONVOCATORIAS</t>
  </si>
  <si>
    <t>DONATIVOS EXTRANJEROS</t>
  </si>
  <si>
    <t>VENTA DE ACTIVO FIJO</t>
  </si>
  <si>
    <t>INTERESES A FAVOR BANCARIOS NACIONAL</t>
  </si>
  <si>
    <t>INGRESOS POR ESTIMULO FISCAL</t>
  </si>
  <si>
    <t>TOTAL RESULTADOS ACREEDORES</t>
  </si>
  <si>
    <t>INGRESOS</t>
  </si>
  <si>
    <t>Primer</t>
  </si>
  <si>
    <t>Segundo</t>
  </si>
  <si>
    <t>Tercer</t>
  </si>
  <si>
    <t>Cuarto</t>
  </si>
  <si>
    <t>Anual</t>
  </si>
  <si>
    <t>Trimestre</t>
  </si>
  <si>
    <t>EGRESOS</t>
  </si>
  <si>
    <t>DIFERENCIA DE INGRESOS-EGRESOS</t>
  </si>
  <si>
    <t>VENTA DE SOUVENIRS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</si>
</sst>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6"/>
      <color theme="1"/>
      <name val="Arial Narrow"/>
      <family val="2"/>
    </font>
    <font>
      <sz val="16"/>
      <name val="Arial Narrow"/>
      <family val="2"/>
    </font>
    <font>
      <b/>
      <i/>
      <sz val="16"/>
      <name val="Arial Narrow"/>
      <family val="2"/>
    </font>
    <font>
      <b/>
      <sz val="16"/>
      <color theme="1"/>
      <name val="Arial Narrow"/>
      <family val="2"/>
    </font>
    <font>
      <b/>
      <sz val="12"/>
      <name val="Arial Narrow"/>
      <family val="2"/>
    </font>
    <font>
      <sz val="11"/>
      <color theme="0"/>
      <name val="Arial"/>
      <family val="2"/>
    </font>
    <font>
      <sz val="11"/>
      <color theme="0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b/>
      <sz val="14"/>
      <name val="Arial Narrow"/>
      <family val="2"/>
    </font>
    <font>
      <sz val="14"/>
      <color theme="1"/>
      <name val="Calibri"/>
      <family val="2"/>
      <scheme val="minor"/>
    </font>
    <font>
      <sz val="14"/>
      <color theme="0"/>
      <name val="Arial"/>
      <family val="2"/>
    </font>
    <font>
      <b/>
      <i/>
      <sz val="14"/>
      <name val="Arial Narrow"/>
      <family val="2"/>
    </font>
    <font>
      <sz val="14"/>
      <name val="Arial Narrow"/>
      <family val="2"/>
    </font>
    <font>
      <sz val="14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indexed="26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3" borderId="2" applyNumberFormat="0" applyFont="0" applyAlignment="0" applyProtection="0"/>
    <xf numFmtId="38" fontId="4" fillId="0" borderId="0"/>
  </cellStyleXfs>
  <cellXfs count="52">
    <xf numFmtId="0" fontId="0" fillId="0" borderId="0" xfId="0"/>
    <xf numFmtId="44" fontId="0" fillId="0" borderId="0" xfId="1" applyFont="1"/>
    <xf numFmtId="0" fontId="5" fillId="0" borderId="0" xfId="0" applyFont="1"/>
    <xf numFmtId="44" fontId="5" fillId="0" borderId="0" xfId="1" applyFont="1"/>
    <xf numFmtId="38" fontId="6" fillId="0" borderId="0" xfId="5" applyFont="1"/>
    <xf numFmtId="0" fontId="7" fillId="0" borderId="0" xfId="0" applyFont="1"/>
    <xf numFmtId="44" fontId="6" fillId="0" borderId="0" xfId="1" applyFont="1"/>
    <xf numFmtId="44" fontId="5" fillId="0" borderId="0" xfId="1" applyFont="1" applyBorder="1"/>
    <xf numFmtId="44" fontId="8" fillId="0" borderId="0" xfId="1" applyFont="1"/>
    <xf numFmtId="4" fontId="9" fillId="4" borderId="3" xfId="0" applyNumberFormat="1" applyFont="1" applyFill="1" applyBorder="1" applyAlignment="1">
      <alignment horizontal="center" vertical="center" wrapText="1"/>
    </xf>
    <xf numFmtId="4" fontId="9" fillId="4" borderId="4" xfId="0" applyNumberFormat="1" applyFont="1" applyFill="1" applyBorder="1" applyAlignment="1">
      <alignment horizontal="center" wrapText="1"/>
    </xf>
    <xf numFmtId="4" fontId="9" fillId="4" borderId="5" xfId="0" applyNumberFormat="1" applyFont="1" applyFill="1" applyBorder="1" applyAlignment="1">
      <alignment horizontal="center" wrapText="1"/>
    </xf>
    <xf numFmtId="4" fontId="9" fillId="4" borderId="6" xfId="0" applyNumberFormat="1" applyFont="1" applyFill="1" applyBorder="1" applyAlignment="1">
      <alignment horizontal="center" vertical="center" wrapText="1"/>
    </xf>
    <xf numFmtId="4" fontId="9" fillId="4" borderId="7" xfId="0" applyNumberFormat="1" applyFont="1" applyFill="1" applyBorder="1" applyAlignment="1">
      <alignment horizontal="center" vertical="center" wrapText="1"/>
    </xf>
    <xf numFmtId="4" fontId="9" fillId="4" borderId="8" xfId="0" applyNumberFormat="1" applyFont="1" applyFill="1" applyBorder="1" applyAlignment="1">
      <alignment horizontal="center" vertical="top" wrapText="1"/>
    </xf>
    <xf numFmtId="4" fontId="9" fillId="4" borderId="9" xfId="0" applyNumberFormat="1" applyFont="1" applyFill="1" applyBorder="1" applyAlignment="1">
      <alignment horizontal="center" vertical="top" wrapText="1"/>
    </xf>
    <xf numFmtId="4" fontId="9" fillId="4" borderId="10" xfId="0" applyNumberFormat="1" applyFont="1" applyFill="1" applyBorder="1" applyAlignment="1">
      <alignment horizontal="center" vertical="center" wrapText="1"/>
    </xf>
    <xf numFmtId="0" fontId="10" fillId="2" borderId="11" xfId="2" applyFont="1" applyBorder="1" applyAlignment="1">
      <alignment horizontal="center"/>
    </xf>
    <xf numFmtId="0" fontId="10" fillId="2" borderId="12" xfId="2" applyFont="1" applyBorder="1" applyAlignment="1">
      <alignment horizontal="center"/>
    </xf>
    <xf numFmtId="0" fontId="10" fillId="2" borderId="13" xfId="2" applyFont="1" applyBorder="1" applyAlignment="1">
      <alignment horizontal="center"/>
    </xf>
    <xf numFmtId="0" fontId="11" fillId="2" borderId="11" xfId="2" applyFont="1" applyBorder="1" applyAlignment="1">
      <alignment horizontal="center"/>
    </xf>
    <xf numFmtId="0" fontId="11" fillId="2" borderId="12" xfId="2" applyFont="1" applyBorder="1" applyAlignment="1">
      <alignment horizontal="center"/>
    </xf>
    <xf numFmtId="0" fontId="11" fillId="2" borderId="13" xfId="2" applyFont="1" applyBorder="1" applyAlignment="1">
      <alignment horizontal="center"/>
    </xf>
    <xf numFmtId="0" fontId="12" fillId="0" borderId="14" xfId="0" applyFont="1" applyBorder="1" applyAlignment="1">
      <alignment horizontal="left"/>
    </xf>
    <xf numFmtId="44" fontId="12" fillId="0" borderId="1" xfId="0" applyNumberFormat="1" applyFont="1" applyBorder="1"/>
    <xf numFmtId="0" fontId="13" fillId="0" borderId="0" xfId="0" applyFont="1"/>
    <xf numFmtId="4" fontId="14" fillId="4" borderId="3" xfId="0" applyNumberFormat="1" applyFont="1" applyFill="1" applyBorder="1" applyAlignment="1">
      <alignment horizontal="center" vertical="center" wrapText="1"/>
    </xf>
    <xf numFmtId="4" fontId="14" fillId="4" borderId="4" xfId="0" applyNumberFormat="1" applyFont="1" applyFill="1" applyBorder="1" applyAlignment="1">
      <alignment horizontal="center" wrapText="1"/>
    </xf>
    <xf numFmtId="4" fontId="14" fillId="4" borderId="5" xfId="0" applyNumberFormat="1" applyFont="1" applyFill="1" applyBorder="1" applyAlignment="1">
      <alignment horizontal="center" wrapText="1"/>
    </xf>
    <xf numFmtId="4" fontId="14" fillId="4" borderId="6" xfId="0" applyNumberFormat="1" applyFont="1" applyFill="1" applyBorder="1" applyAlignment="1">
      <alignment horizontal="center" vertical="center" wrapText="1"/>
    </xf>
    <xf numFmtId="4" fontId="14" fillId="4" borderId="7" xfId="0" applyNumberFormat="1" applyFont="1" applyFill="1" applyBorder="1" applyAlignment="1">
      <alignment horizontal="center" vertical="center" wrapText="1"/>
    </xf>
    <xf numFmtId="4" fontId="14" fillId="4" borderId="8" xfId="0" applyNumberFormat="1" applyFont="1" applyFill="1" applyBorder="1" applyAlignment="1">
      <alignment horizontal="center" vertical="top" wrapText="1"/>
    </xf>
    <xf numFmtId="4" fontId="14" fillId="4" borderId="9" xfId="0" applyNumberFormat="1" applyFont="1" applyFill="1" applyBorder="1" applyAlignment="1">
      <alignment horizontal="center" vertical="top" wrapText="1"/>
    </xf>
    <xf numFmtId="4" fontId="14" fillId="4" borderId="10" xfId="0" applyNumberFormat="1" applyFont="1" applyFill="1" applyBorder="1" applyAlignment="1">
      <alignment horizontal="center" vertical="center" wrapText="1"/>
    </xf>
    <xf numFmtId="0" fontId="15" fillId="0" borderId="0" xfId="0" applyFont="1"/>
    <xf numFmtId="44" fontId="15" fillId="0" borderId="0" xfId="1" applyFont="1"/>
    <xf numFmtId="0" fontId="16" fillId="2" borderId="11" xfId="2" applyFont="1" applyBorder="1" applyAlignment="1">
      <alignment horizontal="center"/>
    </xf>
    <xf numFmtId="0" fontId="16" fillId="2" borderId="12" xfId="2" applyFont="1" applyBorder="1" applyAlignment="1">
      <alignment horizontal="center"/>
    </xf>
    <xf numFmtId="0" fontId="16" fillId="2" borderId="13" xfId="2" applyFont="1" applyBorder="1" applyAlignment="1">
      <alignment horizontal="center"/>
    </xf>
    <xf numFmtId="44" fontId="13" fillId="0" borderId="0" xfId="1" applyFont="1"/>
    <xf numFmtId="0" fontId="17" fillId="0" borderId="0" xfId="0" applyFont="1"/>
    <xf numFmtId="0" fontId="12" fillId="0" borderId="0" xfId="0" applyFont="1"/>
    <xf numFmtId="44" fontId="18" fillId="0" borderId="0" xfId="1" applyFont="1" applyFill="1" applyBorder="1"/>
    <xf numFmtId="44" fontId="18" fillId="0" borderId="0" xfId="1" applyFont="1"/>
    <xf numFmtId="44" fontId="12" fillId="0" borderId="0" xfId="1" applyFont="1"/>
    <xf numFmtId="44" fontId="14" fillId="0" borderId="0" xfId="1" applyFont="1" applyFill="1" applyBorder="1"/>
    <xf numFmtId="44" fontId="19" fillId="0" borderId="0" xfId="1" applyFont="1" applyFill="1" applyBorder="1"/>
    <xf numFmtId="44" fontId="5" fillId="0" borderId="0" xfId="0" applyNumberFormat="1" applyFont="1"/>
    <xf numFmtId="44" fontId="13" fillId="0" borderId="1" xfId="1" applyFont="1" applyBorder="1"/>
    <xf numFmtId="44" fontId="18" fillId="0" borderId="1" xfId="1" applyFont="1" applyFill="1" applyBorder="1"/>
    <xf numFmtId="44" fontId="18" fillId="0" borderId="1" xfId="1" applyFont="1" applyBorder="1"/>
    <xf numFmtId="44" fontId="13" fillId="0" borderId="0" xfId="0" applyNumberFormat="1" applyFont="1"/>
  </cellXfs>
  <cellStyles count="6">
    <cellStyle name="20% - Énfasis3 3" xfId="3"/>
    <cellStyle name="Énfasis1" xfId="2" builtinId="29"/>
    <cellStyle name="Moneda" xfId="1" builtinId="4"/>
    <cellStyle name="Normal" xfId="0" builtinId="0"/>
    <cellStyle name="Notas 3" xfId="4"/>
    <cellStyle name="Saldos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opLeftCell="A22" workbookViewId="0">
      <selection activeCell="F18" sqref="F18:F68"/>
    </sheetView>
  </sheetViews>
  <sheetFormatPr baseColWidth="10" defaultRowHeight="20.25" x14ac:dyDescent="0.3"/>
  <cols>
    <col min="1" max="1" width="35.140625" style="2" customWidth="1"/>
    <col min="2" max="5" width="19.5703125" style="3" bestFit="1" customWidth="1"/>
    <col min="6" max="6" width="21" style="3" bestFit="1" customWidth="1"/>
    <col min="7" max="16384" width="11.42578125" style="2"/>
  </cols>
  <sheetData>
    <row r="1" spans="1:6" x14ac:dyDescent="0.3">
      <c r="A1" s="9" t="s">
        <v>66</v>
      </c>
      <c r="B1" s="10" t="s">
        <v>67</v>
      </c>
      <c r="C1" s="10" t="s">
        <v>68</v>
      </c>
      <c r="D1" s="10" t="s">
        <v>69</v>
      </c>
      <c r="E1" s="11" t="s">
        <v>70</v>
      </c>
      <c r="F1" s="12" t="s">
        <v>71</v>
      </c>
    </row>
    <row r="2" spans="1:6" ht="21" thickBot="1" x14ac:dyDescent="0.35">
      <c r="A2" s="13"/>
      <c r="B2" s="14" t="s">
        <v>72</v>
      </c>
      <c r="C2" s="14" t="s">
        <v>72</v>
      </c>
      <c r="D2" s="14" t="s">
        <v>72</v>
      </c>
      <c r="E2" s="15" t="s">
        <v>72</v>
      </c>
      <c r="F2" s="16"/>
    </row>
    <row r="3" spans="1:6" ht="21" thickBot="1" x14ac:dyDescent="0.35">
      <c r="A3"/>
      <c r="B3" s="1"/>
      <c r="C3" s="1"/>
      <c r="D3" s="1"/>
      <c r="E3" s="1"/>
      <c r="F3" s="1"/>
    </row>
    <row r="4" spans="1:6" ht="21" thickBot="1" x14ac:dyDescent="0.35">
      <c r="A4" s="17" t="s">
        <v>66</v>
      </c>
      <c r="B4" s="18"/>
      <c r="C4" s="18"/>
      <c r="D4" s="18"/>
      <c r="E4" s="18"/>
      <c r="F4" s="19"/>
    </row>
    <row r="5" spans="1:6" x14ac:dyDescent="0.3">
      <c r="A5" s="2" t="s">
        <v>58</v>
      </c>
      <c r="B5" s="4">
        <v>2498707.1800000002</v>
      </c>
      <c r="C5" s="3">
        <v>2204993.6</v>
      </c>
      <c r="D5" s="4">
        <v>2561526.9699999997</v>
      </c>
      <c r="E5" s="3">
        <v>1752952.9600000002</v>
      </c>
      <c r="F5" s="3">
        <f>SUM(B5:E5)</f>
        <v>9018180.7100000009</v>
      </c>
    </row>
    <row r="6" spans="1:6" x14ac:dyDescent="0.3">
      <c r="A6" s="2" t="s">
        <v>59</v>
      </c>
      <c r="B6" s="4">
        <v>204236.25</v>
      </c>
      <c r="C6" s="3">
        <v>216760.97000000003</v>
      </c>
      <c r="D6" s="4">
        <v>287175.46000000002</v>
      </c>
      <c r="E6" s="3">
        <v>328430.18</v>
      </c>
      <c r="F6" s="3">
        <f>SUM(B6:E6)</f>
        <v>1036602.8600000001</v>
      </c>
    </row>
    <row r="7" spans="1:6" x14ac:dyDescent="0.3">
      <c r="A7" s="2" t="s">
        <v>60</v>
      </c>
      <c r="B7" s="4">
        <v>0</v>
      </c>
      <c r="C7" s="3">
        <v>200000</v>
      </c>
      <c r="D7" s="4">
        <v>0</v>
      </c>
      <c r="E7" s="3">
        <v>210624</v>
      </c>
      <c r="F7" s="3">
        <f>SUM(B7:E7)</f>
        <v>410624</v>
      </c>
    </row>
    <row r="8" spans="1:6" x14ac:dyDescent="0.3">
      <c r="A8" s="2" t="s">
        <v>61</v>
      </c>
      <c r="B8" s="4">
        <v>61864.939999999995</v>
      </c>
      <c r="C8" s="3">
        <v>1087366.5</v>
      </c>
      <c r="D8" s="4">
        <v>18786.48</v>
      </c>
      <c r="E8" s="3">
        <v>23382.66</v>
      </c>
      <c r="F8" s="3">
        <f>SUM(B8:E8)</f>
        <v>1191400.5799999998</v>
      </c>
    </row>
    <row r="9" spans="1:6" x14ac:dyDescent="0.3">
      <c r="A9" s="2" t="s">
        <v>62</v>
      </c>
      <c r="B9" s="4">
        <v>23000</v>
      </c>
      <c r="C9" s="3">
        <v>12000</v>
      </c>
      <c r="D9" s="4">
        <v>0</v>
      </c>
      <c r="E9" s="3">
        <v>0</v>
      </c>
      <c r="F9" s="3">
        <f>SUM(B9:E9)</f>
        <v>35000</v>
      </c>
    </row>
    <row r="10" spans="1:6" x14ac:dyDescent="0.3">
      <c r="A10" s="2" t="s">
        <v>63</v>
      </c>
      <c r="B10" s="4">
        <v>118514.26</v>
      </c>
      <c r="C10" s="3">
        <v>107675.6</v>
      </c>
      <c r="D10" s="4">
        <v>89293.19</v>
      </c>
      <c r="E10" s="3">
        <v>72807.38</v>
      </c>
      <c r="F10" s="3">
        <f>SUM(B10:E10)</f>
        <v>388290.43</v>
      </c>
    </row>
    <row r="11" spans="1:6" x14ac:dyDescent="0.3">
      <c r="A11" s="2" t="s">
        <v>64</v>
      </c>
      <c r="B11" s="4">
        <v>0</v>
      </c>
      <c r="C11" s="3">
        <v>0</v>
      </c>
      <c r="D11" s="4">
        <v>0</v>
      </c>
      <c r="E11" s="3">
        <v>0</v>
      </c>
      <c r="F11" s="3">
        <f>SUM(B11:E11)</f>
        <v>0</v>
      </c>
    </row>
    <row r="12" spans="1:6" x14ac:dyDescent="0.3">
      <c r="A12" s="5" t="s">
        <v>65</v>
      </c>
      <c r="B12" s="6">
        <v>2906322.63</v>
      </c>
      <c r="C12" s="3">
        <v>3828796.67</v>
      </c>
      <c r="D12" s="6">
        <v>2956782.0999999996</v>
      </c>
      <c r="E12" s="3">
        <v>2388197.1800000002</v>
      </c>
      <c r="F12" s="3">
        <f>SUM(B12:E12)</f>
        <v>12080098.579999998</v>
      </c>
    </row>
    <row r="14" spans="1:6" ht="21" thickBot="1" x14ac:dyDescent="0.35"/>
    <row r="15" spans="1:6" ht="21" thickBot="1" x14ac:dyDescent="0.35">
      <c r="A15" s="20" t="s">
        <v>73</v>
      </c>
      <c r="B15" s="21"/>
      <c r="C15" s="21"/>
      <c r="D15" s="21"/>
      <c r="E15" s="21"/>
      <c r="F15" s="22"/>
    </row>
    <row r="18" spans="1:6" x14ac:dyDescent="0.3">
      <c r="A18" s="2" t="s">
        <v>51</v>
      </c>
      <c r="B18" s="3">
        <v>1473201.4800000002</v>
      </c>
      <c r="C18" s="3">
        <v>1347902.44</v>
      </c>
      <c r="D18" s="3">
        <v>1390443.0599999998</v>
      </c>
      <c r="E18" s="3">
        <v>1736322.01</v>
      </c>
      <c r="F18" s="3">
        <f>SUM(B18:E18)</f>
        <v>5947868.9899999993</v>
      </c>
    </row>
    <row r="19" spans="1:6" x14ac:dyDescent="0.3">
      <c r="A19" s="2" t="s">
        <v>55</v>
      </c>
      <c r="B19" s="3">
        <v>431381.81999999995</v>
      </c>
      <c r="C19" s="3">
        <v>484203.26</v>
      </c>
      <c r="D19" s="3">
        <v>417357.15</v>
      </c>
      <c r="E19" s="3">
        <v>744312.50999999989</v>
      </c>
      <c r="F19" s="3">
        <f t="shared" ref="F19:F68" si="0">SUM(B19:E19)</f>
        <v>2077254.7399999998</v>
      </c>
    </row>
    <row r="20" spans="1:6" x14ac:dyDescent="0.3">
      <c r="A20" s="2" t="s">
        <v>25</v>
      </c>
      <c r="B20" s="3">
        <v>220250.80000000002</v>
      </c>
      <c r="C20" s="3">
        <v>166261.94</v>
      </c>
      <c r="D20" s="3">
        <v>179027.48</v>
      </c>
      <c r="E20" s="3">
        <v>284530.89999999997</v>
      </c>
      <c r="F20" s="3">
        <f t="shared" si="0"/>
        <v>850071.11999999988</v>
      </c>
    </row>
    <row r="21" spans="1:6" x14ac:dyDescent="0.3">
      <c r="A21" s="2" t="s">
        <v>10</v>
      </c>
      <c r="B21" s="3">
        <v>143904.75</v>
      </c>
      <c r="C21" s="3">
        <v>134399.38999999998</v>
      </c>
      <c r="D21" s="3">
        <v>132258.56</v>
      </c>
      <c r="E21" s="3">
        <v>140505.34000000003</v>
      </c>
      <c r="F21" s="3">
        <f t="shared" si="0"/>
        <v>551068.04</v>
      </c>
    </row>
    <row r="22" spans="1:6" x14ac:dyDescent="0.3">
      <c r="A22" s="2" t="s">
        <v>11</v>
      </c>
      <c r="B22" s="3">
        <v>0</v>
      </c>
      <c r="C22" s="3">
        <v>0</v>
      </c>
      <c r="D22" s="3">
        <v>0</v>
      </c>
      <c r="E22" s="3">
        <v>519895.2</v>
      </c>
      <c r="F22" s="3">
        <f t="shared" si="0"/>
        <v>519895.2</v>
      </c>
    </row>
    <row r="23" spans="1:6" x14ac:dyDescent="0.3">
      <c r="A23" s="2" t="s">
        <v>27</v>
      </c>
      <c r="B23" s="3">
        <v>128248.37000000001</v>
      </c>
      <c r="C23" s="3">
        <v>69445.919999999998</v>
      </c>
      <c r="D23" s="3">
        <v>76319.510000000009</v>
      </c>
      <c r="E23" s="3">
        <v>109559.15</v>
      </c>
      <c r="F23" s="3">
        <f t="shared" si="0"/>
        <v>383572.95000000007</v>
      </c>
    </row>
    <row r="24" spans="1:6" x14ac:dyDescent="0.3">
      <c r="A24" s="2" t="s">
        <v>3</v>
      </c>
      <c r="B24" s="3">
        <v>57616.72</v>
      </c>
      <c r="C24" s="3">
        <v>110845.83</v>
      </c>
      <c r="D24" s="3">
        <v>36398.080000000002</v>
      </c>
      <c r="E24" s="3">
        <v>118909.87999999999</v>
      </c>
      <c r="F24" s="3">
        <f t="shared" si="0"/>
        <v>323770.51</v>
      </c>
    </row>
    <row r="25" spans="1:6" x14ac:dyDescent="0.3">
      <c r="A25" s="2" t="s">
        <v>2</v>
      </c>
      <c r="B25" s="3">
        <v>47238.329999999994</v>
      </c>
      <c r="C25" s="3">
        <v>100117.31</v>
      </c>
      <c r="D25" s="3">
        <v>64556.429999999993</v>
      </c>
      <c r="E25" s="3">
        <v>95111.86</v>
      </c>
      <c r="F25" s="3">
        <f t="shared" si="0"/>
        <v>307023.93</v>
      </c>
    </row>
    <row r="26" spans="1:6" x14ac:dyDescent="0.3">
      <c r="A26" s="2" t="s">
        <v>28</v>
      </c>
      <c r="B26" s="3">
        <v>185237.88999999998</v>
      </c>
      <c r="C26" s="3">
        <v>32468.63</v>
      </c>
      <c r="D26" s="3">
        <v>1858.2199999999998</v>
      </c>
      <c r="E26" s="3">
        <v>41017.729999999996</v>
      </c>
      <c r="F26" s="3">
        <f t="shared" si="0"/>
        <v>260582.46999999997</v>
      </c>
    </row>
    <row r="27" spans="1:6" x14ac:dyDescent="0.3">
      <c r="A27" s="2" t="s">
        <v>0</v>
      </c>
      <c r="B27" s="3">
        <v>94615.53</v>
      </c>
      <c r="C27" s="3">
        <v>39789.440000000002</v>
      </c>
      <c r="D27" s="3">
        <v>32892.050000000003</v>
      </c>
      <c r="E27" s="3">
        <v>31831.02</v>
      </c>
      <c r="F27" s="3">
        <f t="shared" si="0"/>
        <v>199128.04</v>
      </c>
    </row>
    <row r="28" spans="1:6" x14ac:dyDescent="0.3">
      <c r="A28" s="2" t="s">
        <v>7</v>
      </c>
      <c r="B28" s="3">
        <v>60869.78</v>
      </c>
      <c r="C28" s="3">
        <v>27433.89</v>
      </c>
      <c r="D28" s="3">
        <v>56243.75</v>
      </c>
      <c r="E28" s="3">
        <v>49498.77</v>
      </c>
      <c r="F28" s="3">
        <f t="shared" si="0"/>
        <v>194046.18999999997</v>
      </c>
    </row>
    <row r="29" spans="1:6" x14ac:dyDescent="0.3">
      <c r="A29" s="2" t="s">
        <v>16</v>
      </c>
      <c r="B29" s="3">
        <v>42982.950000000004</v>
      </c>
      <c r="C29" s="3">
        <v>23706.03</v>
      </c>
      <c r="D29" s="3">
        <v>54218.490000000005</v>
      </c>
      <c r="E29" s="3">
        <v>23329.31</v>
      </c>
      <c r="F29" s="3">
        <f t="shared" si="0"/>
        <v>144236.78000000003</v>
      </c>
    </row>
    <row r="30" spans="1:6" x14ac:dyDescent="0.3">
      <c r="A30" s="2" t="s">
        <v>53</v>
      </c>
      <c r="B30" s="7">
        <v>40235.289999999994</v>
      </c>
      <c r="C30" s="7">
        <v>34502.550000000003</v>
      </c>
      <c r="D30" s="7">
        <v>36863.149999999994</v>
      </c>
      <c r="E30" s="7">
        <v>32061.930000000004</v>
      </c>
      <c r="F30" s="3">
        <f t="shared" si="0"/>
        <v>143662.91999999998</v>
      </c>
    </row>
    <row r="31" spans="1:6" x14ac:dyDescent="0.3">
      <c r="A31" s="2" t="s">
        <v>22</v>
      </c>
      <c r="B31" s="3">
        <v>64900</v>
      </c>
      <c r="C31" s="3">
        <v>59600</v>
      </c>
      <c r="D31" s="3">
        <v>18400</v>
      </c>
      <c r="E31" s="3">
        <v>0</v>
      </c>
      <c r="F31" s="3">
        <f t="shared" si="0"/>
        <v>142900</v>
      </c>
    </row>
    <row r="32" spans="1:6" x14ac:dyDescent="0.3">
      <c r="A32" s="2" t="s">
        <v>6</v>
      </c>
      <c r="B32" s="3">
        <v>53906</v>
      </c>
      <c r="C32" s="3">
        <v>12072.09</v>
      </c>
      <c r="D32" s="3">
        <v>3364.7200000000003</v>
      </c>
      <c r="E32" s="3">
        <v>66002.7</v>
      </c>
      <c r="F32" s="3">
        <f t="shared" si="0"/>
        <v>135345.51</v>
      </c>
    </row>
    <row r="33" spans="1:6" x14ac:dyDescent="0.3">
      <c r="A33" s="2" t="s">
        <v>14</v>
      </c>
      <c r="B33" s="3">
        <v>0</v>
      </c>
      <c r="C33" s="3">
        <v>0</v>
      </c>
      <c r="D33" s="3">
        <v>0</v>
      </c>
      <c r="E33" s="3">
        <v>114869.67</v>
      </c>
      <c r="F33" s="3">
        <f t="shared" si="0"/>
        <v>114869.67</v>
      </c>
    </row>
    <row r="34" spans="1:6" x14ac:dyDescent="0.3">
      <c r="A34" s="2" t="s">
        <v>36</v>
      </c>
      <c r="B34" s="3">
        <v>35523.72</v>
      </c>
      <c r="C34" s="3">
        <v>7500.35</v>
      </c>
      <c r="D34" s="3">
        <v>3960</v>
      </c>
      <c r="E34" s="3">
        <v>47312.04</v>
      </c>
      <c r="F34" s="3">
        <f t="shared" si="0"/>
        <v>94296.11</v>
      </c>
    </row>
    <row r="35" spans="1:6" x14ac:dyDescent="0.3">
      <c r="A35" s="2" t="s">
        <v>8</v>
      </c>
      <c r="B35" s="3">
        <v>21041.38</v>
      </c>
      <c r="C35" s="3">
        <v>14737.91</v>
      </c>
      <c r="D35" s="3">
        <v>20002.809999999998</v>
      </c>
      <c r="E35" s="3">
        <v>15390.1</v>
      </c>
      <c r="F35" s="3">
        <f t="shared" si="0"/>
        <v>71172.2</v>
      </c>
    </row>
    <row r="36" spans="1:6" x14ac:dyDescent="0.3">
      <c r="A36" s="2" t="s">
        <v>20</v>
      </c>
      <c r="B36" s="3">
        <v>19247.849999999999</v>
      </c>
      <c r="C36" s="3">
        <v>11408.54</v>
      </c>
      <c r="D36" s="3">
        <v>24698.240000000002</v>
      </c>
      <c r="E36" s="3">
        <v>12601.75</v>
      </c>
      <c r="F36" s="3">
        <f t="shared" si="0"/>
        <v>67956.38</v>
      </c>
    </row>
    <row r="37" spans="1:6" x14ac:dyDescent="0.3">
      <c r="A37" s="2" t="s">
        <v>35</v>
      </c>
      <c r="B37" s="3">
        <v>54140</v>
      </c>
      <c r="C37" s="3">
        <v>0</v>
      </c>
      <c r="D37" s="3">
        <v>0</v>
      </c>
      <c r="E37" s="3">
        <v>0</v>
      </c>
      <c r="F37" s="3">
        <f t="shared" si="0"/>
        <v>54140</v>
      </c>
    </row>
    <row r="38" spans="1:6" x14ac:dyDescent="0.3">
      <c r="A38" s="2" t="s">
        <v>30</v>
      </c>
      <c r="B38" s="3">
        <v>0</v>
      </c>
      <c r="C38" s="3">
        <v>152.58000000000001</v>
      </c>
      <c r="D38" s="3">
        <v>16882.91</v>
      </c>
      <c r="E38" s="3">
        <v>33879.39</v>
      </c>
      <c r="F38" s="3">
        <f t="shared" si="0"/>
        <v>50914.880000000005</v>
      </c>
    </row>
    <row r="39" spans="1:6" x14ac:dyDescent="0.3">
      <c r="A39" s="2" t="s">
        <v>1</v>
      </c>
      <c r="B39" s="3">
        <v>10390.08</v>
      </c>
      <c r="C39" s="3">
        <v>11250.29</v>
      </c>
      <c r="D39" s="3">
        <v>4932.2700000000004</v>
      </c>
      <c r="E39" s="3">
        <v>16547.21</v>
      </c>
      <c r="F39" s="3">
        <f t="shared" si="0"/>
        <v>43119.850000000006</v>
      </c>
    </row>
    <row r="40" spans="1:6" x14ac:dyDescent="0.3">
      <c r="A40" s="2" t="s">
        <v>13</v>
      </c>
      <c r="B40" s="3">
        <v>0</v>
      </c>
      <c r="C40" s="3">
        <v>0</v>
      </c>
      <c r="D40" s="3">
        <v>0</v>
      </c>
      <c r="E40" s="3">
        <v>39775.86</v>
      </c>
      <c r="F40" s="3">
        <f t="shared" si="0"/>
        <v>39775.86</v>
      </c>
    </row>
    <row r="41" spans="1:6" x14ac:dyDescent="0.3">
      <c r="A41" s="2" t="s">
        <v>41</v>
      </c>
      <c r="B41" s="3">
        <v>4947.04</v>
      </c>
      <c r="C41" s="3">
        <v>5492.62</v>
      </c>
      <c r="D41" s="3">
        <v>11895.17</v>
      </c>
      <c r="E41" s="3">
        <v>13968.65</v>
      </c>
      <c r="F41" s="3">
        <f t="shared" si="0"/>
        <v>36303.480000000003</v>
      </c>
    </row>
    <row r="42" spans="1:6" x14ac:dyDescent="0.3">
      <c r="A42" s="2" t="s">
        <v>12</v>
      </c>
      <c r="B42" s="3">
        <v>0</v>
      </c>
      <c r="C42" s="3">
        <v>0</v>
      </c>
      <c r="D42" s="3">
        <v>0</v>
      </c>
      <c r="E42" s="3">
        <v>32997.67</v>
      </c>
      <c r="F42" s="3">
        <f t="shared" si="0"/>
        <v>32997.67</v>
      </c>
    </row>
    <row r="43" spans="1:6" x14ac:dyDescent="0.3">
      <c r="A43" s="2" t="s">
        <v>46</v>
      </c>
      <c r="B43" s="3">
        <v>11655</v>
      </c>
      <c r="C43" s="3">
        <v>3885</v>
      </c>
      <c r="D43" s="3">
        <v>0</v>
      </c>
      <c r="E43" s="3">
        <v>12240</v>
      </c>
      <c r="F43" s="3">
        <f t="shared" si="0"/>
        <v>27780</v>
      </c>
    </row>
    <row r="44" spans="1:6" x14ac:dyDescent="0.3">
      <c r="A44" s="2" t="s">
        <v>24</v>
      </c>
      <c r="B44" s="3">
        <v>0</v>
      </c>
      <c r="C44" s="3">
        <v>0</v>
      </c>
      <c r="D44" s="3">
        <v>20000</v>
      </c>
      <c r="E44" s="3">
        <v>5000</v>
      </c>
      <c r="F44" s="3">
        <f t="shared" si="0"/>
        <v>25000</v>
      </c>
    </row>
    <row r="45" spans="1:6" x14ac:dyDescent="0.3">
      <c r="A45" s="2" t="s">
        <v>49</v>
      </c>
      <c r="B45" s="3">
        <v>0</v>
      </c>
      <c r="C45" s="3">
        <v>0</v>
      </c>
      <c r="D45" s="3">
        <v>16696.599999999999</v>
      </c>
      <c r="E45" s="3">
        <v>6065</v>
      </c>
      <c r="F45" s="3">
        <f t="shared" si="0"/>
        <v>22761.599999999999</v>
      </c>
    </row>
    <row r="46" spans="1:6" x14ac:dyDescent="0.3">
      <c r="A46" s="2" t="s">
        <v>26</v>
      </c>
      <c r="B46" s="3">
        <v>5876.12</v>
      </c>
      <c r="C46" s="3">
        <v>709.37</v>
      </c>
      <c r="D46" s="3">
        <v>8420.119999999999</v>
      </c>
      <c r="E46" s="3">
        <v>6881.05</v>
      </c>
      <c r="F46" s="3">
        <f t="shared" si="0"/>
        <v>21886.66</v>
      </c>
    </row>
    <row r="47" spans="1:6" x14ac:dyDescent="0.3">
      <c r="A47" s="2" t="s">
        <v>52</v>
      </c>
      <c r="B47" s="3">
        <v>0</v>
      </c>
      <c r="C47" s="3">
        <v>0</v>
      </c>
      <c r="D47" s="3">
        <v>0</v>
      </c>
      <c r="E47" s="3">
        <v>20000</v>
      </c>
      <c r="F47" s="3">
        <f t="shared" si="0"/>
        <v>20000</v>
      </c>
    </row>
    <row r="48" spans="1:6" x14ac:dyDescent="0.3">
      <c r="A48" s="2" t="s">
        <v>4</v>
      </c>
      <c r="B48" s="3">
        <v>9103</v>
      </c>
      <c r="C48" s="3">
        <v>0</v>
      </c>
      <c r="D48" s="3">
        <v>4471.4799999999996</v>
      </c>
      <c r="E48" s="3">
        <v>3000</v>
      </c>
      <c r="F48" s="3">
        <f t="shared" si="0"/>
        <v>16574.48</v>
      </c>
    </row>
    <row r="49" spans="1:6" x14ac:dyDescent="0.3">
      <c r="A49" s="2" t="s">
        <v>38</v>
      </c>
      <c r="B49" s="3">
        <v>0</v>
      </c>
      <c r="C49" s="3">
        <v>7166</v>
      </c>
      <c r="D49" s="3">
        <v>0</v>
      </c>
      <c r="E49" s="3">
        <v>8911.1299999999992</v>
      </c>
      <c r="F49" s="3">
        <f t="shared" si="0"/>
        <v>16077.13</v>
      </c>
    </row>
    <row r="50" spans="1:6" x14ac:dyDescent="0.3">
      <c r="A50" s="2" t="s">
        <v>5</v>
      </c>
      <c r="B50" s="3">
        <v>12056.5</v>
      </c>
      <c r="C50" s="3">
        <v>13125</v>
      </c>
      <c r="D50" s="3">
        <v>6274.7</v>
      </c>
      <c r="E50" s="3">
        <v>-21074.7</v>
      </c>
      <c r="F50" s="3">
        <f t="shared" si="0"/>
        <v>10381.5</v>
      </c>
    </row>
    <row r="51" spans="1:6" x14ac:dyDescent="0.3">
      <c r="A51" s="2" t="s">
        <v>33</v>
      </c>
      <c r="B51" s="3">
        <v>5317.2800000000007</v>
      </c>
      <c r="C51" s="3">
        <v>0</v>
      </c>
      <c r="D51" s="3">
        <v>465</v>
      </c>
      <c r="E51" s="3">
        <v>4319.83</v>
      </c>
      <c r="F51" s="3">
        <f t="shared" si="0"/>
        <v>10102.11</v>
      </c>
    </row>
    <row r="52" spans="1:6" x14ac:dyDescent="0.3">
      <c r="A52" s="2" t="s">
        <v>21</v>
      </c>
      <c r="B52" s="3">
        <v>4255.01</v>
      </c>
      <c r="C52" s="3">
        <v>709.37</v>
      </c>
      <c r="D52" s="3">
        <v>3139.72</v>
      </c>
      <c r="E52" s="3">
        <v>1732.9699999999998</v>
      </c>
      <c r="F52" s="3">
        <f t="shared" si="0"/>
        <v>9837.07</v>
      </c>
    </row>
    <row r="53" spans="1:6" x14ac:dyDescent="0.3">
      <c r="A53" s="2" t="s">
        <v>45</v>
      </c>
      <c r="B53" s="3">
        <v>500</v>
      </c>
      <c r="C53" s="3">
        <v>1500</v>
      </c>
      <c r="D53" s="3">
        <v>0</v>
      </c>
      <c r="E53" s="3">
        <v>6500</v>
      </c>
      <c r="F53" s="3">
        <f t="shared" si="0"/>
        <v>8500</v>
      </c>
    </row>
    <row r="54" spans="1:6" x14ac:dyDescent="0.3">
      <c r="A54" s="2" t="s">
        <v>18</v>
      </c>
      <c r="B54" s="3">
        <v>0</v>
      </c>
      <c r="C54" s="3">
        <v>0</v>
      </c>
      <c r="D54" s="3">
        <v>9000</v>
      </c>
      <c r="E54" s="3">
        <v>-1500</v>
      </c>
      <c r="F54" s="3">
        <f t="shared" si="0"/>
        <v>7500</v>
      </c>
    </row>
    <row r="55" spans="1:6" x14ac:dyDescent="0.3">
      <c r="A55" s="2" t="s">
        <v>42</v>
      </c>
      <c r="B55" s="3">
        <v>1700</v>
      </c>
      <c r="C55" s="3">
        <v>0</v>
      </c>
      <c r="D55" s="3">
        <v>0</v>
      </c>
      <c r="E55" s="3">
        <v>5333</v>
      </c>
      <c r="F55" s="3">
        <f t="shared" si="0"/>
        <v>7033</v>
      </c>
    </row>
    <row r="56" spans="1:6" x14ac:dyDescent="0.3">
      <c r="A56" s="2" t="s">
        <v>9</v>
      </c>
      <c r="B56" s="3">
        <v>6000</v>
      </c>
      <c r="C56" s="3">
        <v>0</v>
      </c>
      <c r="D56" s="3">
        <v>0</v>
      </c>
      <c r="E56" s="3">
        <v>0</v>
      </c>
      <c r="F56" s="3">
        <f t="shared" si="0"/>
        <v>6000</v>
      </c>
    </row>
    <row r="57" spans="1:6" x14ac:dyDescent="0.3">
      <c r="A57" s="2" t="s">
        <v>47</v>
      </c>
      <c r="B57" s="3">
        <v>1500</v>
      </c>
      <c r="C57" s="3">
        <v>0</v>
      </c>
      <c r="D57" s="3">
        <v>0</v>
      </c>
      <c r="E57" s="3">
        <v>4267</v>
      </c>
      <c r="F57" s="3">
        <f t="shared" si="0"/>
        <v>5767</v>
      </c>
    </row>
    <row r="58" spans="1:6" x14ac:dyDescent="0.3">
      <c r="A58" s="2" t="s">
        <v>19</v>
      </c>
      <c r="B58" s="3">
        <v>0</v>
      </c>
      <c r="C58" s="3">
        <v>5531.9</v>
      </c>
      <c r="D58" s="3">
        <v>0</v>
      </c>
      <c r="E58" s="3">
        <v>0</v>
      </c>
      <c r="F58" s="3">
        <f t="shared" si="0"/>
        <v>5531.9</v>
      </c>
    </row>
    <row r="59" spans="1:6" x14ac:dyDescent="0.3">
      <c r="A59" s="2" t="s">
        <v>44</v>
      </c>
      <c r="B59" s="3">
        <v>4309.4799999999996</v>
      </c>
      <c r="C59" s="3">
        <v>0</v>
      </c>
      <c r="D59" s="3">
        <v>0</v>
      </c>
      <c r="E59" s="3">
        <v>0</v>
      </c>
      <c r="F59" s="3">
        <f t="shared" si="0"/>
        <v>4309.4799999999996</v>
      </c>
    </row>
    <row r="60" spans="1:6" x14ac:dyDescent="0.3">
      <c r="A60" s="2" t="s">
        <v>32</v>
      </c>
      <c r="B60" s="3">
        <v>989.01</v>
      </c>
      <c r="C60" s="3">
        <v>0</v>
      </c>
      <c r="D60" s="3">
        <v>326.26</v>
      </c>
      <c r="E60" s="3">
        <v>705.83</v>
      </c>
      <c r="F60" s="3">
        <f t="shared" si="0"/>
        <v>2021.1</v>
      </c>
    </row>
    <row r="61" spans="1:6" x14ac:dyDescent="0.3">
      <c r="A61" s="2" t="s">
        <v>43</v>
      </c>
      <c r="B61" s="3">
        <v>0</v>
      </c>
      <c r="C61" s="3">
        <v>0</v>
      </c>
      <c r="D61" s="3">
        <v>0</v>
      </c>
      <c r="E61" s="3">
        <v>1339.58</v>
      </c>
      <c r="F61" s="3">
        <f t="shared" si="0"/>
        <v>1339.58</v>
      </c>
    </row>
    <row r="62" spans="1:6" x14ac:dyDescent="0.3">
      <c r="A62" s="2" t="s">
        <v>39</v>
      </c>
      <c r="B62" s="3">
        <v>570</v>
      </c>
      <c r="C62" s="3">
        <v>0</v>
      </c>
      <c r="D62" s="3">
        <v>570</v>
      </c>
      <c r="E62" s="3">
        <v>0</v>
      </c>
      <c r="F62" s="3">
        <f t="shared" si="0"/>
        <v>1140</v>
      </c>
    </row>
    <row r="63" spans="1:6" x14ac:dyDescent="0.3">
      <c r="A63" s="2" t="s">
        <v>29</v>
      </c>
      <c r="B63" s="3">
        <v>1034.48</v>
      </c>
      <c r="C63" s="3">
        <v>0</v>
      </c>
      <c r="D63" s="3">
        <v>0</v>
      </c>
      <c r="E63" s="3">
        <v>0</v>
      </c>
      <c r="F63" s="3">
        <f t="shared" si="0"/>
        <v>1034.48</v>
      </c>
    </row>
    <row r="64" spans="1:6" x14ac:dyDescent="0.3">
      <c r="A64" s="2" t="s">
        <v>50</v>
      </c>
      <c r="B64" s="3">
        <v>0</v>
      </c>
      <c r="C64" s="3">
        <v>342.24</v>
      </c>
      <c r="D64" s="3">
        <v>0</v>
      </c>
      <c r="E64" s="3">
        <v>499.14</v>
      </c>
      <c r="F64" s="3">
        <f t="shared" si="0"/>
        <v>841.38</v>
      </c>
    </row>
    <row r="65" spans="1:7" x14ac:dyDescent="0.3">
      <c r="A65" s="2" t="s">
        <v>23</v>
      </c>
      <c r="B65" s="3">
        <v>0</v>
      </c>
      <c r="C65" s="3">
        <v>0</v>
      </c>
      <c r="D65" s="3">
        <v>800</v>
      </c>
      <c r="E65" s="3">
        <v>0</v>
      </c>
      <c r="F65" s="3">
        <f t="shared" si="0"/>
        <v>800</v>
      </c>
    </row>
    <row r="66" spans="1:7" x14ac:dyDescent="0.3">
      <c r="A66" s="2" t="s">
        <v>15</v>
      </c>
      <c r="B66" s="3">
        <v>0</v>
      </c>
      <c r="C66" s="3">
        <v>0</v>
      </c>
      <c r="D66" s="3">
        <v>733</v>
      </c>
      <c r="E66" s="3">
        <v>0</v>
      </c>
      <c r="F66" s="3">
        <f t="shared" si="0"/>
        <v>733</v>
      </c>
    </row>
    <row r="67" spans="1:7" x14ac:dyDescent="0.3">
      <c r="A67" s="2" t="s">
        <v>34</v>
      </c>
      <c r="B67" s="3">
        <v>387.93</v>
      </c>
      <c r="C67" s="3">
        <v>100</v>
      </c>
      <c r="D67" s="3">
        <v>0</v>
      </c>
      <c r="E67" s="3">
        <v>0</v>
      </c>
      <c r="F67" s="3">
        <f t="shared" si="0"/>
        <v>487.93</v>
      </c>
    </row>
    <row r="68" spans="1:7" x14ac:dyDescent="0.3">
      <c r="A68" s="2" t="s">
        <v>37</v>
      </c>
      <c r="B68" s="3">
        <f>17-10.04</f>
        <v>6.9600000000000009</v>
      </c>
      <c r="C68" s="3">
        <v>14</v>
      </c>
      <c r="D68" s="3">
        <v>14.8</v>
      </c>
      <c r="E68" s="3">
        <v>0</v>
      </c>
      <c r="F68" s="3">
        <f t="shared" si="0"/>
        <v>35.760000000000005</v>
      </c>
    </row>
    <row r="69" spans="1:7" x14ac:dyDescent="0.3">
      <c r="A69" s="2" t="s">
        <v>54</v>
      </c>
      <c r="B69" s="8">
        <f>SUM(B18:B68)</f>
        <v>3255140.5500000003</v>
      </c>
      <c r="C69" s="8">
        <f t="shared" ref="C69:F69" si="1">SUM(C18:C68)</f>
        <v>2726373.89</v>
      </c>
      <c r="D69" s="8">
        <f t="shared" si="1"/>
        <v>2653483.7300000009</v>
      </c>
      <c r="E69" s="8">
        <f t="shared" si="1"/>
        <v>4384450.4799999995</v>
      </c>
      <c r="F69" s="8">
        <f t="shared" si="1"/>
        <v>13019448.649999995</v>
      </c>
      <c r="G69" s="47"/>
    </row>
    <row r="71" spans="1:7" s="25" customFormat="1" ht="18.75" thickBot="1" x14ac:dyDescent="0.3">
      <c r="A71" s="23" t="s">
        <v>74</v>
      </c>
      <c r="B71" s="24">
        <f>B12-B69</f>
        <v>-348817.92000000039</v>
      </c>
      <c r="C71" s="24">
        <f t="shared" ref="C71:F71" si="2">C12-C69</f>
        <v>1102422.7799999998</v>
      </c>
      <c r="D71" s="24">
        <f t="shared" si="2"/>
        <v>303298.36999999871</v>
      </c>
      <c r="E71" s="24">
        <f t="shared" si="2"/>
        <v>-1996253.2999999993</v>
      </c>
      <c r="F71" s="24">
        <f t="shared" si="2"/>
        <v>-939350.06999999657</v>
      </c>
    </row>
  </sheetData>
  <sortState ref="A4:F75">
    <sortCondition descending="1" ref="F4:F75"/>
  </sortState>
  <mergeCells count="4">
    <mergeCell ref="A1:A2"/>
    <mergeCell ref="F1:F2"/>
    <mergeCell ref="A4:F4"/>
    <mergeCell ref="A15:F1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abSelected="1" topLeftCell="A16" workbookViewId="0">
      <selection activeCell="A3" sqref="A3"/>
    </sheetView>
  </sheetViews>
  <sheetFormatPr baseColWidth="10" defaultRowHeight="18" x14ac:dyDescent="0.25"/>
  <cols>
    <col min="1" max="1" width="41" style="25" customWidth="1"/>
    <col min="2" max="5" width="17.42578125" style="39" bestFit="1" customWidth="1"/>
    <col min="6" max="6" width="23" style="39" customWidth="1"/>
    <col min="7" max="7" width="15.42578125" style="25" bestFit="1" customWidth="1"/>
    <col min="8" max="16384" width="11.42578125" style="25"/>
  </cols>
  <sheetData>
    <row r="1" spans="1:6" x14ac:dyDescent="0.25">
      <c r="A1" s="26" t="s">
        <v>66</v>
      </c>
      <c r="B1" s="27" t="s">
        <v>67</v>
      </c>
      <c r="C1" s="27" t="s">
        <v>68</v>
      </c>
      <c r="D1" s="27" t="s">
        <v>69</v>
      </c>
      <c r="E1" s="28" t="s">
        <v>70</v>
      </c>
      <c r="F1" s="29" t="s">
        <v>71</v>
      </c>
    </row>
    <row r="2" spans="1:6" ht="18.75" thickBot="1" x14ac:dyDescent="0.3">
      <c r="A2" s="30"/>
      <c r="B2" s="31" t="s">
        <v>72</v>
      </c>
      <c r="C2" s="31" t="s">
        <v>72</v>
      </c>
      <c r="D2" s="31" t="s">
        <v>72</v>
      </c>
      <c r="E2" s="32" t="s">
        <v>72</v>
      </c>
      <c r="F2" s="33"/>
    </row>
    <row r="3" spans="1:6" ht="19.5" thickBot="1" x14ac:dyDescent="0.35">
      <c r="A3" s="34"/>
      <c r="B3" s="35"/>
      <c r="C3" s="35"/>
      <c r="D3" s="35"/>
      <c r="E3" s="35"/>
      <c r="F3" s="35"/>
    </row>
    <row r="4" spans="1:6" ht="18.75" thickBot="1" x14ac:dyDescent="0.3">
      <c r="A4" s="36" t="s">
        <v>66</v>
      </c>
      <c r="B4" s="37"/>
      <c r="C4" s="37"/>
      <c r="D4" s="37"/>
      <c r="E4" s="37"/>
      <c r="F4" s="38"/>
    </row>
    <row r="5" spans="1:6" x14ac:dyDescent="0.25">
      <c r="A5" s="25" t="s">
        <v>58</v>
      </c>
      <c r="B5" s="39">
        <v>2106715.9500000002</v>
      </c>
      <c r="C5" s="39">
        <v>2292788.79</v>
      </c>
      <c r="D5" s="39">
        <v>2430182.8600000003</v>
      </c>
      <c r="E5" s="39">
        <v>2751113.34</v>
      </c>
      <c r="F5" s="39">
        <f>SUM(B5:E5)</f>
        <v>9580800.9400000013</v>
      </c>
    </row>
    <row r="6" spans="1:6" x14ac:dyDescent="0.25">
      <c r="A6" s="25" t="s">
        <v>59</v>
      </c>
      <c r="B6" s="39">
        <v>227630.17</v>
      </c>
      <c r="C6" s="39">
        <v>290725.63</v>
      </c>
      <c r="D6" s="39">
        <v>387728.08</v>
      </c>
      <c r="E6" s="39">
        <v>227414.58000000002</v>
      </c>
      <c r="F6" s="39">
        <f t="shared" ref="F6:F11" si="0">SUM(B6:E6)</f>
        <v>1133498.4600000002</v>
      </c>
    </row>
    <row r="7" spans="1:6" x14ac:dyDescent="0.25">
      <c r="A7" s="25" t="s">
        <v>60</v>
      </c>
      <c r="B7" s="39">
        <v>0</v>
      </c>
      <c r="C7" s="39">
        <v>657200</v>
      </c>
      <c r="D7" s="39">
        <v>0</v>
      </c>
      <c r="E7" s="39">
        <v>0</v>
      </c>
      <c r="F7" s="39">
        <f t="shared" si="0"/>
        <v>657200</v>
      </c>
    </row>
    <row r="8" spans="1:6" x14ac:dyDescent="0.25">
      <c r="A8" s="25" t="s">
        <v>61</v>
      </c>
      <c r="B8" s="39">
        <v>83525.87</v>
      </c>
      <c r="C8" s="39">
        <v>22887.200000000001</v>
      </c>
      <c r="D8" s="39">
        <v>52547.5</v>
      </c>
      <c r="E8" s="39">
        <v>1052.54</v>
      </c>
      <c r="F8" s="39">
        <f t="shared" si="0"/>
        <v>160013.11000000002</v>
      </c>
    </row>
    <row r="9" spans="1:6" x14ac:dyDescent="0.25">
      <c r="A9" s="25" t="s">
        <v>75</v>
      </c>
      <c r="B9" s="39">
        <v>0</v>
      </c>
      <c r="C9" s="39">
        <v>4720</v>
      </c>
      <c r="D9" s="39">
        <v>260</v>
      </c>
      <c r="E9" s="39">
        <v>0</v>
      </c>
      <c r="F9" s="39">
        <f t="shared" si="0"/>
        <v>4980</v>
      </c>
    </row>
    <row r="10" spans="1:6" x14ac:dyDescent="0.25">
      <c r="A10" s="25" t="s">
        <v>63</v>
      </c>
      <c r="B10" s="39">
        <v>65637.59</v>
      </c>
      <c r="C10" s="39">
        <v>57810.18</v>
      </c>
      <c r="D10" s="39">
        <v>60174.850000000006</v>
      </c>
      <c r="E10" s="39">
        <v>68821.09</v>
      </c>
      <c r="F10" s="39">
        <f t="shared" si="0"/>
        <v>252443.71</v>
      </c>
    </row>
    <row r="11" spans="1:6" ht="18.75" thickBot="1" x14ac:dyDescent="0.3">
      <c r="A11" s="25" t="s">
        <v>64</v>
      </c>
      <c r="B11" s="48">
        <v>0</v>
      </c>
      <c r="C11" s="48">
        <v>0</v>
      </c>
      <c r="D11" s="48">
        <v>0</v>
      </c>
      <c r="E11" s="48">
        <v>0</v>
      </c>
      <c r="F11" s="48">
        <f t="shared" si="0"/>
        <v>0</v>
      </c>
    </row>
    <row r="12" spans="1:6" x14ac:dyDescent="0.25">
      <c r="A12" s="40" t="s">
        <v>65</v>
      </c>
      <c r="B12" s="39">
        <f>SUM(B5:B11)</f>
        <v>2483509.58</v>
      </c>
      <c r="C12" s="39">
        <f t="shared" ref="C12:F12" si="1">SUM(C5:C11)</f>
        <v>3326131.8000000003</v>
      </c>
      <c r="D12" s="39">
        <f t="shared" si="1"/>
        <v>2930893.2900000005</v>
      </c>
      <c r="E12" s="39">
        <f t="shared" si="1"/>
        <v>3048401.55</v>
      </c>
      <c r="F12" s="39">
        <f t="shared" si="1"/>
        <v>11788936.220000003</v>
      </c>
    </row>
    <row r="14" spans="1:6" ht="18.75" thickBot="1" x14ac:dyDescent="0.3"/>
    <row r="15" spans="1:6" ht="19.5" thickBot="1" x14ac:dyDescent="0.35">
      <c r="A15" s="20" t="s">
        <v>73</v>
      </c>
      <c r="B15" s="21"/>
      <c r="C15" s="21"/>
      <c r="D15" s="21"/>
      <c r="E15" s="21"/>
      <c r="F15" s="22"/>
    </row>
    <row r="17" spans="1:6" x14ac:dyDescent="0.25">
      <c r="A17" s="41" t="s">
        <v>51</v>
      </c>
      <c r="B17" s="42">
        <v>1597624.44</v>
      </c>
      <c r="C17" s="42">
        <v>1603230.02</v>
      </c>
      <c r="D17" s="42">
        <v>1674705.5199999998</v>
      </c>
      <c r="E17" s="42">
        <v>1861822.9200000002</v>
      </c>
      <c r="F17" s="43">
        <f>SUM(B17:E17)</f>
        <v>6737382.8999999994</v>
      </c>
    </row>
    <row r="18" spans="1:6" x14ac:dyDescent="0.25">
      <c r="A18" s="41" t="s">
        <v>57</v>
      </c>
      <c r="B18" s="42">
        <v>271706.31</v>
      </c>
      <c r="C18" s="42">
        <v>417863.73</v>
      </c>
      <c r="D18" s="42">
        <v>748004.18</v>
      </c>
      <c r="E18" s="42">
        <v>535095.69000000006</v>
      </c>
      <c r="F18" s="43">
        <f t="shared" ref="F18:F65" si="2">SUM(B18:E18)</f>
        <v>1972669.9100000001</v>
      </c>
    </row>
    <row r="19" spans="1:6" x14ac:dyDescent="0.25">
      <c r="A19" s="41" t="s">
        <v>25</v>
      </c>
      <c r="B19" s="42">
        <v>185007.47</v>
      </c>
      <c r="C19" s="42">
        <v>176081.34</v>
      </c>
      <c r="D19" s="42">
        <v>198494.97000000003</v>
      </c>
      <c r="E19" s="42">
        <v>247611.83000000002</v>
      </c>
      <c r="F19" s="43">
        <f t="shared" si="2"/>
        <v>807195.6100000001</v>
      </c>
    </row>
    <row r="20" spans="1:6" x14ac:dyDescent="0.25">
      <c r="A20" s="41" t="s">
        <v>10</v>
      </c>
      <c r="B20" s="42">
        <v>146318.57</v>
      </c>
      <c r="C20" s="42">
        <v>153137.85999999999</v>
      </c>
      <c r="D20" s="42">
        <v>148466.26</v>
      </c>
      <c r="E20" s="42">
        <v>157828.36000000002</v>
      </c>
      <c r="F20" s="43">
        <f t="shared" si="2"/>
        <v>605751.05000000005</v>
      </c>
    </row>
    <row r="21" spans="1:6" x14ac:dyDescent="0.25">
      <c r="A21" s="41" t="s">
        <v>11</v>
      </c>
      <c r="B21" s="42">
        <v>0</v>
      </c>
      <c r="C21" s="42">
        <v>0</v>
      </c>
      <c r="D21" s="42">
        <v>0</v>
      </c>
      <c r="E21" s="42">
        <v>485680.17</v>
      </c>
      <c r="F21" s="43">
        <f t="shared" si="2"/>
        <v>485680.17</v>
      </c>
    </row>
    <row r="22" spans="1:6" x14ac:dyDescent="0.25">
      <c r="A22" s="41" t="s">
        <v>27</v>
      </c>
      <c r="B22" s="42">
        <v>87142.71</v>
      </c>
      <c r="C22" s="42">
        <v>91628.479999999996</v>
      </c>
      <c r="D22" s="42">
        <v>144419.57</v>
      </c>
      <c r="E22" s="42">
        <v>122525.85</v>
      </c>
      <c r="F22" s="43">
        <f t="shared" si="2"/>
        <v>445716.61</v>
      </c>
    </row>
    <row r="23" spans="1:6" x14ac:dyDescent="0.25">
      <c r="A23" s="41" t="s">
        <v>3</v>
      </c>
      <c r="B23" s="42">
        <v>61034.5</v>
      </c>
      <c r="C23" s="42">
        <v>130869.56</v>
      </c>
      <c r="D23" s="42">
        <v>64770.819999999992</v>
      </c>
      <c r="E23" s="42">
        <v>133558.08000000002</v>
      </c>
      <c r="F23" s="43">
        <f t="shared" si="2"/>
        <v>390232.96</v>
      </c>
    </row>
    <row r="24" spans="1:6" x14ac:dyDescent="0.25">
      <c r="A24" s="41" t="s">
        <v>2</v>
      </c>
      <c r="B24" s="42">
        <v>48732.13</v>
      </c>
      <c r="C24" s="42">
        <v>104632.62</v>
      </c>
      <c r="D24" s="42">
        <v>51827.979999999996</v>
      </c>
      <c r="E24" s="42">
        <v>106598.15</v>
      </c>
      <c r="F24" s="43">
        <f t="shared" si="2"/>
        <v>311790.88</v>
      </c>
    </row>
    <row r="25" spans="1:6" x14ac:dyDescent="0.25">
      <c r="A25" s="41" t="s">
        <v>7</v>
      </c>
      <c r="B25" s="42">
        <v>50014.720000000001</v>
      </c>
      <c r="C25" s="42">
        <v>50155.78</v>
      </c>
      <c r="D25" s="42">
        <v>50835.93</v>
      </c>
      <c r="E25" s="42">
        <v>53966.01</v>
      </c>
      <c r="F25" s="43">
        <f t="shared" si="2"/>
        <v>204972.44</v>
      </c>
    </row>
    <row r="26" spans="1:6" x14ac:dyDescent="0.25">
      <c r="A26" s="41" t="s">
        <v>28</v>
      </c>
      <c r="B26" s="42">
        <v>13189.490000000002</v>
      </c>
      <c r="C26" s="42">
        <v>51087.92</v>
      </c>
      <c r="D26" s="42">
        <v>65734.33</v>
      </c>
      <c r="E26" s="42">
        <v>38681.15</v>
      </c>
      <c r="F26" s="43">
        <f t="shared" si="2"/>
        <v>168692.89</v>
      </c>
    </row>
    <row r="27" spans="1:6" x14ac:dyDescent="0.25">
      <c r="A27" s="41" t="s">
        <v>53</v>
      </c>
      <c r="B27" s="42">
        <v>32075.85</v>
      </c>
      <c r="C27" s="42">
        <v>35546.19</v>
      </c>
      <c r="D27" s="42">
        <v>36103.589999999997</v>
      </c>
      <c r="E27" s="42">
        <v>35825.47</v>
      </c>
      <c r="F27" s="43">
        <f t="shared" si="2"/>
        <v>139551.1</v>
      </c>
    </row>
    <row r="28" spans="1:6" x14ac:dyDescent="0.25">
      <c r="A28" s="41" t="s">
        <v>16</v>
      </c>
      <c r="B28" s="42">
        <v>36990.76</v>
      </c>
      <c r="C28" s="42">
        <v>19239.02</v>
      </c>
      <c r="D28" s="42">
        <v>24516.65</v>
      </c>
      <c r="E28" s="42">
        <v>27649.03</v>
      </c>
      <c r="F28" s="43">
        <f t="shared" si="2"/>
        <v>108395.45999999999</v>
      </c>
    </row>
    <row r="29" spans="1:6" x14ac:dyDescent="0.25">
      <c r="A29" s="41" t="s">
        <v>6</v>
      </c>
      <c r="B29" s="42">
        <v>35016</v>
      </c>
      <c r="C29" s="42">
        <v>6815</v>
      </c>
      <c r="D29" s="42">
        <v>34459.199999999997</v>
      </c>
      <c r="E29" s="42">
        <v>24805.8</v>
      </c>
      <c r="F29" s="43">
        <f t="shared" si="2"/>
        <v>101096</v>
      </c>
    </row>
    <row r="30" spans="1:6" x14ac:dyDescent="0.25">
      <c r="A30" s="41" t="s">
        <v>20</v>
      </c>
      <c r="B30" s="42">
        <v>19889.93</v>
      </c>
      <c r="C30" s="42">
        <v>27393.629999999997</v>
      </c>
      <c r="D30" s="42">
        <v>24771.72</v>
      </c>
      <c r="E30" s="42">
        <v>24860.98</v>
      </c>
      <c r="F30" s="43">
        <f t="shared" si="2"/>
        <v>96916.26</v>
      </c>
    </row>
    <row r="31" spans="1:6" x14ac:dyDescent="0.25">
      <c r="A31" s="41" t="s">
        <v>14</v>
      </c>
      <c r="B31" s="42">
        <v>0</v>
      </c>
      <c r="C31" s="42">
        <v>0</v>
      </c>
      <c r="D31" s="42">
        <v>0</v>
      </c>
      <c r="E31" s="42">
        <v>92242.11</v>
      </c>
      <c r="F31" s="43">
        <f t="shared" si="2"/>
        <v>92242.11</v>
      </c>
    </row>
    <row r="32" spans="1:6" x14ac:dyDescent="0.25">
      <c r="A32" s="41" t="s">
        <v>0</v>
      </c>
      <c r="B32" s="42">
        <v>27106.02</v>
      </c>
      <c r="C32" s="42">
        <v>31831.02</v>
      </c>
      <c r="D32" s="42">
        <v>25945.68</v>
      </c>
      <c r="E32" s="42">
        <v>0</v>
      </c>
      <c r="F32" s="43">
        <f t="shared" si="2"/>
        <v>84882.72</v>
      </c>
    </row>
    <row r="33" spans="1:6" x14ac:dyDescent="0.25">
      <c r="A33" s="41" t="s">
        <v>5</v>
      </c>
      <c r="B33" s="42">
        <v>11000</v>
      </c>
      <c r="C33" s="42">
        <v>30338</v>
      </c>
      <c r="D33" s="42">
        <v>1424.83</v>
      </c>
      <c r="E33" s="42">
        <v>20487.940000000002</v>
      </c>
      <c r="F33" s="43">
        <f t="shared" si="2"/>
        <v>63250.770000000004</v>
      </c>
    </row>
    <row r="34" spans="1:6" x14ac:dyDescent="0.25">
      <c r="A34" s="41" t="s">
        <v>8</v>
      </c>
      <c r="B34" s="42">
        <v>14868.989999999998</v>
      </c>
      <c r="C34" s="42">
        <v>15757.86</v>
      </c>
      <c r="D34" s="42">
        <v>11861.84</v>
      </c>
      <c r="E34" s="42">
        <v>19188.22</v>
      </c>
      <c r="F34" s="43">
        <f t="shared" si="2"/>
        <v>61676.91</v>
      </c>
    </row>
    <row r="35" spans="1:6" x14ac:dyDescent="0.25">
      <c r="A35" s="41" t="s">
        <v>30</v>
      </c>
      <c r="B35" s="42">
        <v>27825.14</v>
      </c>
      <c r="C35" s="42">
        <v>5519.1</v>
      </c>
      <c r="D35" s="42">
        <v>24382.7</v>
      </c>
      <c r="E35" s="42">
        <v>1480.1599999999999</v>
      </c>
      <c r="F35" s="43">
        <f t="shared" si="2"/>
        <v>59207.100000000006</v>
      </c>
    </row>
    <row r="36" spans="1:6" x14ac:dyDescent="0.25">
      <c r="A36" s="41" t="s">
        <v>35</v>
      </c>
      <c r="B36" s="42">
        <v>52151</v>
      </c>
      <c r="C36" s="42">
        <v>0</v>
      </c>
      <c r="D36" s="42">
        <v>0</v>
      </c>
      <c r="E36" s="42">
        <v>0</v>
      </c>
      <c r="F36" s="43">
        <f t="shared" si="2"/>
        <v>52151</v>
      </c>
    </row>
    <row r="37" spans="1:6" x14ac:dyDescent="0.25">
      <c r="A37" s="41" t="s">
        <v>46</v>
      </c>
      <c r="B37" s="42">
        <v>19172.41</v>
      </c>
      <c r="C37" s="42">
        <v>10551.72</v>
      </c>
      <c r="D37" s="42">
        <v>8210.34</v>
      </c>
      <c r="E37" s="42">
        <v>11079.3</v>
      </c>
      <c r="F37" s="43">
        <f t="shared" si="2"/>
        <v>49013.770000000004</v>
      </c>
    </row>
    <row r="38" spans="1:6" x14ac:dyDescent="0.25">
      <c r="A38" s="41" t="s">
        <v>1</v>
      </c>
      <c r="B38" s="42">
        <v>13499.14</v>
      </c>
      <c r="C38" s="42">
        <v>12532.42</v>
      </c>
      <c r="D38" s="42">
        <v>11533.279999999999</v>
      </c>
      <c r="E38" s="42">
        <f>10302.24</f>
        <v>10302.24</v>
      </c>
      <c r="F38" s="43">
        <f t="shared" si="2"/>
        <v>47867.079999999994</v>
      </c>
    </row>
    <row r="39" spans="1:6" x14ac:dyDescent="0.25">
      <c r="A39" s="41" t="s">
        <v>12</v>
      </c>
      <c r="B39" s="42">
        <v>0</v>
      </c>
      <c r="C39" s="42">
        <v>0</v>
      </c>
      <c r="D39" s="42">
        <v>0</v>
      </c>
      <c r="E39" s="42">
        <v>41321.01</v>
      </c>
      <c r="F39" s="43">
        <f t="shared" si="2"/>
        <v>41321.01</v>
      </c>
    </row>
    <row r="40" spans="1:6" x14ac:dyDescent="0.25">
      <c r="A40" s="41" t="s">
        <v>13</v>
      </c>
      <c r="B40" s="42">
        <v>0</v>
      </c>
      <c r="C40" s="42">
        <v>0</v>
      </c>
      <c r="D40" s="42">
        <v>0</v>
      </c>
      <c r="E40" s="42">
        <v>39775.870000000003</v>
      </c>
      <c r="F40" s="43">
        <f t="shared" si="2"/>
        <v>39775.870000000003</v>
      </c>
    </row>
    <row r="41" spans="1:6" x14ac:dyDescent="0.25">
      <c r="A41" s="41" t="s">
        <v>36</v>
      </c>
      <c r="B41" s="42">
        <v>20600</v>
      </c>
      <c r="C41" s="42">
        <v>5628.73</v>
      </c>
      <c r="D41" s="42">
        <v>6328.68</v>
      </c>
      <c r="E41" s="42">
        <v>5804.07</v>
      </c>
      <c r="F41" s="43">
        <f t="shared" si="2"/>
        <v>38361.479999999996</v>
      </c>
    </row>
    <row r="42" spans="1:6" x14ac:dyDescent="0.25">
      <c r="A42" s="41" t="s">
        <v>41</v>
      </c>
      <c r="B42" s="42">
        <v>4044.13</v>
      </c>
      <c r="C42" s="42">
        <v>5452.87</v>
      </c>
      <c r="D42" s="42">
        <v>13380.94</v>
      </c>
      <c r="E42" s="42">
        <v>13668.95</v>
      </c>
      <c r="F42" s="43">
        <f t="shared" si="2"/>
        <v>36546.89</v>
      </c>
    </row>
    <row r="43" spans="1:6" x14ac:dyDescent="0.25">
      <c r="A43" s="41" t="s">
        <v>21</v>
      </c>
      <c r="B43" s="42">
        <v>2598.37</v>
      </c>
      <c r="C43" s="42">
        <v>5345.7800000000007</v>
      </c>
      <c r="D43" s="42">
        <v>15786.42</v>
      </c>
      <c r="E43" s="42">
        <v>1580.58</v>
      </c>
      <c r="F43" s="43">
        <f t="shared" si="2"/>
        <v>25311.15</v>
      </c>
    </row>
    <row r="44" spans="1:6" x14ac:dyDescent="0.25">
      <c r="A44" s="41" t="s">
        <v>49</v>
      </c>
      <c r="B44" s="42">
        <v>5115</v>
      </c>
      <c r="C44" s="42">
        <v>5445</v>
      </c>
      <c r="D44" s="42">
        <v>5775</v>
      </c>
      <c r="E44" s="42">
        <v>6260</v>
      </c>
      <c r="F44" s="43">
        <f t="shared" si="2"/>
        <v>22595</v>
      </c>
    </row>
    <row r="45" spans="1:6" x14ac:dyDescent="0.25">
      <c r="A45" s="41" t="s">
        <v>40</v>
      </c>
      <c r="B45" s="42">
        <v>0</v>
      </c>
      <c r="C45" s="42">
        <v>20350</v>
      </c>
      <c r="D45" s="42">
        <v>0</v>
      </c>
      <c r="E45" s="42">
        <v>0</v>
      </c>
      <c r="F45" s="43">
        <f t="shared" si="2"/>
        <v>20350</v>
      </c>
    </row>
    <row r="46" spans="1:6" x14ac:dyDescent="0.25">
      <c r="A46" s="41" t="s">
        <v>4</v>
      </c>
      <c r="B46" s="42">
        <v>8600</v>
      </c>
      <c r="C46" s="42">
        <v>1200</v>
      </c>
      <c r="D46" s="42">
        <v>4890</v>
      </c>
      <c r="E46" s="42">
        <v>5190</v>
      </c>
      <c r="F46" s="43">
        <f t="shared" si="2"/>
        <v>19880</v>
      </c>
    </row>
    <row r="47" spans="1:6" x14ac:dyDescent="0.25">
      <c r="A47" s="41" t="s">
        <v>19</v>
      </c>
      <c r="B47" s="42">
        <v>6886.79</v>
      </c>
      <c r="C47" s="42">
        <v>4354.6000000000004</v>
      </c>
      <c r="D47" s="42">
        <v>7040</v>
      </c>
      <c r="E47" s="42">
        <v>645.78</v>
      </c>
      <c r="F47" s="43">
        <f t="shared" si="2"/>
        <v>18927.169999999998</v>
      </c>
    </row>
    <row r="48" spans="1:6" x14ac:dyDescent="0.25">
      <c r="A48" s="41" t="s">
        <v>47</v>
      </c>
      <c r="B48" s="42">
        <v>1066.67</v>
      </c>
      <c r="C48" s="42">
        <v>0</v>
      </c>
      <c r="D48" s="42">
        <v>14650</v>
      </c>
      <c r="E48" s="42">
        <v>1232.74</v>
      </c>
      <c r="F48" s="43">
        <f t="shared" si="2"/>
        <v>16949.41</v>
      </c>
    </row>
    <row r="49" spans="1:6" x14ac:dyDescent="0.25">
      <c r="A49" s="41" t="s">
        <v>42</v>
      </c>
      <c r="B49" s="42">
        <v>2133.34</v>
      </c>
      <c r="C49" s="42">
        <v>0</v>
      </c>
      <c r="D49" s="42">
        <v>14650</v>
      </c>
      <c r="E49" s="42">
        <v>0</v>
      </c>
      <c r="F49" s="43">
        <f t="shared" si="2"/>
        <v>16783.34</v>
      </c>
    </row>
    <row r="50" spans="1:6" x14ac:dyDescent="0.25">
      <c r="A50" s="41" t="s">
        <v>45</v>
      </c>
      <c r="B50" s="42">
        <v>2000</v>
      </c>
      <c r="C50" s="42">
        <v>2500</v>
      </c>
      <c r="D50" s="42">
        <v>3000</v>
      </c>
      <c r="E50" s="42">
        <v>4500</v>
      </c>
      <c r="F50" s="43">
        <f t="shared" si="2"/>
        <v>12000</v>
      </c>
    </row>
    <row r="51" spans="1:6" x14ac:dyDescent="0.25">
      <c r="A51" s="41" t="s">
        <v>38</v>
      </c>
      <c r="B51" s="42">
        <v>0</v>
      </c>
      <c r="C51" s="42">
        <v>0</v>
      </c>
      <c r="D51" s="42">
        <v>550</v>
      </c>
      <c r="E51" s="42">
        <v>9801.7199999999993</v>
      </c>
      <c r="F51" s="43">
        <f t="shared" si="2"/>
        <v>10351.719999999999</v>
      </c>
    </row>
    <row r="52" spans="1:6" x14ac:dyDescent="0.25">
      <c r="A52" s="41" t="s">
        <v>26</v>
      </c>
      <c r="B52" s="42">
        <v>4637.1099999999997</v>
      </c>
      <c r="C52" s="42">
        <v>517.62</v>
      </c>
      <c r="D52" s="42">
        <v>1592.75</v>
      </c>
      <c r="E52" s="42">
        <v>216.59</v>
      </c>
      <c r="F52" s="43">
        <f t="shared" si="2"/>
        <v>6964.07</v>
      </c>
    </row>
    <row r="53" spans="1:6" x14ac:dyDescent="0.25">
      <c r="A53" s="41" t="s">
        <v>23</v>
      </c>
      <c r="B53" s="42">
        <v>0</v>
      </c>
      <c r="C53" s="42">
        <v>0</v>
      </c>
      <c r="D53" s="42">
        <v>0</v>
      </c>
      <c r="E53" s="42">
        <v>6750</v>
      </c>
      <c r="F53" s="43">
        <f t="shared" si="2"/>
        <v>6750</v>
      </c>
    </row>
    <row r="54" spans="1:6" x14ac:dyDescent="0.25">
      <c r="A54" s="41" t="s">
        <v>9</v>
      </c>
      <c r="B54" s="42">
        <v>6000</v>
      </c>
      <c r="C54" s="42">
        <v>0</v>
      </c>
      <c r="D54" s="42">
        <v>0</v>
      </c>
      <c r="E54" s="42">
        <v>0</v>
      </c>
      <c r="F54" s="43">
        <f t="shared" si="2"/>
        <v>6000</v>
      </c>
    </row>
    <row r="55" spans="1:6" x14ac:dyDescent="0.25">
      <c r="A55" s="41" t="s">
        <v>15</v>
      </c>
      <c r="B55" s="42">
        <v>0</v>
      </c>
      <c r="C55" s="42">
        <v>900</v>
      </c>
      <c r="D55" s="42">
        <v>0</v>
      </c>
      <c r="E55" s="42">
        <v>4497</v>
      </c>
      <c r="F55" s="43">
        <f t="shared" si="2"/>
        <v>5397</v>
      </c>
    </row>
    <row r="56" spans="1:6" x14ac:dyDescent="0.25">
      <c r="A56" s="41" t="s">
        <v>44</v>
      </c>
      <c r="B56" s="42">
        <v>5199</v>
      </c>
      <c r="C56" s="42">
        <v>0</v>
      </c>
      <c r="D56" s="42">
        <v>0</v>
      </c>
      <c r="E56" s="42">
        <v>0</v>
      </c>
      <c r="F56" s="43">
        <f t="shared" si="2"/>
        <v>5199</v>
      </c>
    </row>
    <row r="57" spans="1:6" x14ac:dyDescent="0.25">
      <c r="A57" s="41" t="s">
        <v>24</v>
      </c>
      <c r="B57" s="42">
        <v>0</v>
      </c>
      <c r="C57" s="42">
        <v>5000</v>
      </c>
      <c r="D57" s="42">
        <v>0</v>
      </c>
      <c r="E57" s="42">
        <v>0</v>
      </c>
      <c r="F57" s="43">
        <f t="shared" si="2"/>
        <v>5000</v>
      </c>
    </row>
    <row r="58" spans="1:6" x14ac:dyDescent="0.25">
      <c r="A58" s="41" t="s">
        <v>31</v>
      </c>
      <c r="B58" s="42">
        <v>3232.75</v>
      </c>
      <c r="C58" s="42">
        <v>1248</v>
      </c>
      <c r="D58" s="42">
        <v>0</v>
      </c>
      <c r="E58" s="42">
        <v>0</v>
      </c>
      <c r="F58" s="43">
        <f t="shared" si="2"/>
        <v>4480.75</v>
      </c>
    </row>
    <row r="59" spans="1:6" x14ac:dyDescent="0.25">
      <c r="A59" s="41" t="s">
        <v>43</v>
      </c>
      <c r="B59" s="42">
        <v>4018.7299999999996</v>
      </c>
      <c r="C59" s="42">
        <v>0</v>
      </c>
      <c r="D59" s="42">
        <v>0</v>
      </c>
      <c r="E59" s="42">
        <v>0</v>
      </c>
      <c r="F59" s="43">
        <f t="shared" si="2"/>
        <v>4018.7299999999996</v>
      </c>
    </row>
    <row r="60" spans="1:6" x14ac:dyDescent="0.25">
      <c r="A60" s="41" t="s">
        <v>32</v>
      </c>
      <c r="B60" s="42">
        <v>454.6</v>
      </c>
      <c r="C60" s="42">
        <v>246.78</v>
      </c>
      <c r="D60" s="42">
        <v>1487.6499999999999</v>
      </c>
      <c r="E60" s="42">
        <v>943.34</v>
      </c>
      <c r="F60" s="43">
        <f t="shared" si="2"/>
        <v>3132.37</v>
      </c>
    </row>
    <row r="61" spans="1:6" x14ac:dyDescent="0.25">
      <c r="A61" s="41" t="s">
        <v>33</v>
      </c>
      <c r="B61" s="42">
        <v>0</v>
      </c>
      <c r="C61" s="42">
        <v>360</v>
      </c>
      <c r="D61" s="42">
        <f>587.43+155.18</f>
        <v>742.6099999999999</v>
      </c>
      <c r="E61" s="42">
        <v>1200</v>
      </c>
      <c r="F61" s="43">
        <f t="shared" si="2"/>
        <v>2302.6099999999997</v>
      </c>
    </row>
    <row r="62" spans="1:6" x14ac:dyDescent="0.25">
      <c r="A62" s="41" t="s">
        <v>50</v>
      </c>
      <c r="B62" s="42">
        <v>0</v>
      </c>
      <c r="C62" s="42">
        <v>2086.7599999999998</v>
      </c>
      <c r="D62" s="42">
        <v>0</v>
      </c>
      <c r="E62" s="42">
        <v>0</v>
      </c>
      <c r="F62" s="43">
        <f t="shared" si="2"/>
        <v>2086.7599999999998</v>
      </c>
    </row>
    <row r="63" spans="1:6" x14ac:dyDescent="0.25">
      <c r="A63" s="41" t="s">
        <v>48</v>
      </c>
      <c r="B63" s="42">
        <v>246.78</v>
      </c>
      <c r="C63" s="42">
        <v>0</v>
      </c>
      <c r="D63" s="42">
        <v>0</v>
      </c>
      <c r="E63" s="42">
        <v>0</v>
      </c>
      <c r="F63" s="43">
        <f t="shared" si="2"/>
        <v>246.78</v>
      </c>
    </row>
    <row r="64" spans="1:6" x14ac:dyDescent="0.25">
      <c r="A64" s="41" t="s">
        <v>17</v>
      </c>
      <c r="B64" s="42">
        <v>0</v>
      </c>
      <c r="C64" s="42">
        <v>0</v>
      </c>
      <c r="D64" s="42">
        <v>232.61</v>
      </c>
      <c r="E64" s="42">
        <v>0</v>
      </c>
      <c r="F64" s="43">
        <f t="shared" si="2"/>
        <v>232.61</v>
      </c>
    </row>
    <row r="65" spans="1:7" ht="18.75" thickBot="1" x14ac:dyDescent="0.3">
      <c r="A65" s="41" t="s">
        <v>37</v>
      </c>
      <c r="B65" s="49">
        <v>0</v>
      </c>
      <c r="C65" s="49">
        <f>111-8.58</f>
        <v>102.42</v>
      </c>
      <c r="D65" s="49">
        <v>4</v>
      </c>
      <c r="E65" s="49">
        <v>0</v>
      </c>
      <c r="F65" s="50">
        <f t="shared" si="2"/>
        <v>106.42</v>
      </c>
    </row>
    <row r="66" spans="1:7" x14ac:dyDescent="0.25">
      <c r="A66" s="44" t="s">
        <v>56</v>
      </c>
      <c r="B66" s="45">
        <f>SUM(B17:B65)</f>
        <v>2827198.8500000006</v>
      </c>
      <c r="C66" s="45">
        <f>SUM(C17:C65)</f>
        <v>3034949.8299999991</v>
      </c>
      <c r="D66" s="45">
        <f>SUM(D17:D65)</f>
        <v>3440580.0499999993</v>
      </c>
      <c r="E66" s="45">
        <f>SUM(E17:E65)</f>
        <v>4154677.11</v>
      </c>
      <c r="F66" s="45">
        <f>SUM(F17:F65)</f>
        <v>13457405.839999998</v>
      </c>
      <c r="G66" s="51"/>
    </row>
    <row r="67" spans="1:7" x14ac:dyDescent="0.25">
      <c r="B67" s="46"/>
      <c r="C67" s="46"/>
      <c r="D67" s="46"/>
      <c r="E67" s="46"/>
      <c r="F67" s="46"/>
    </row>
    <row r="69" spans="1:7" ht="18.75" thickBot="1" x14ac:dyDescent="0.3">
      <c r="A69" s="23" t="s">
        <v>74</v>
      </c>
      <c r="B69" s="24">
        <f>B12-B66</f>
        <v>-343689.27000000048</v>
      </c>
      <c r="C69" s="24">
        <f>C12-C66</f>
        <v>291181.97000000114</v>
      </c>
      <c r="D69" s="24">
        <f>D12-D66</f>
        <v>-509686.75999999885</v>
      </c>
      <c r="E69" s="24">
        <f>E12-E66</f>
        <v>-1106275.56</v>
      </c>
      <c r="F69" s="24">
        <f>F12-F66</f>
        <v>-1668469.6199999955</v>
      </c>
    </row>
  </sheetData>
  <sortState ref="A3:F75">
    <sortCondition descending="1" ref="F2:F75"/>
  </sortState>
  <mergeCells count="4">
    <mergeCell ref="A1:A2"/>
    <mergeCell ref="F1:F2"/>
    <mergeCell ref="A4:F4"/>
    <mergeCell ref="A15:F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2020</vt:lpstr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2022-05-27T17:32:15Z</dcterms:created>
  <dcterms:modified xsi:type="dcterms:W3CDTF">2022-05-27T18:29:55Z</dcterms:modified>
</cp:coreProperties>
</file>